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'Дашборд'!$C$50:$C$80</f>
            </numRef>
          </val>
        </ser>
        <ser>
          <idx val="1"/>
          <order val="1"/>
          <tx>
            <strRef>
              <f>'Дашборд'!D49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'Дашборд'!$D$50:$D$80</f>
            </numRef>
          </val>
        </ser>
        <ser>
          <idx val="2"/>
          <order val="2"/>
          <tx>
            <strRef>
              <f>'Дашборд'!E49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'Дашборд'!$E$50:$E$80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20.07.2026</t>
        </is>
      </c>
    </row>
    <row r="2">
      <c r="E2" t="inlineStr">
        <is>
          <t>Период: 01.07.2026 — 20.07.2026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2026-06-01</t>
        </is>
      </c>
      <c r="C7" s="6" t="inlineStr">
        <is>
          <t>ТВК</t>
        </is>
      </c>
      <c r="D7" s="6" t="inlineStr">
        <is>
          <t>Боска Ляна Викторовна</t>
        </is>
      </c>
      <c r="E7" s="7" t="n">
        <v>0</v>
      </c>
      <c r="F7" s="7" t="n">
        <v>0</v>
      </c>
      <c r="G7" s="7" t="n">
        <v>2920</v>
      </c>
      <c r="H7" s="7" t="n">
        <v>4</v>
      </c>
      <c r="I7" s="7" t="n">
        <v>0</v>
      </c>
      <c r="J7" s="7" t="n">
        <v>1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0</v>
      </c>
      <c r="P7" s="7" t="n">
        <v>0</v>
      </c>
      <c r="Q7" s="7" t="n">
        <v>0</v>
      </c>
      <c r="R7" s="7" t="n">
        <v>0</v>
      </c>
      <c r="S7" s="7" t="n">
        <v>0</v>
      </c>
      <c r="T7" s="7" t="n">
        <v>1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0</v>
      </c>
      <c r="Z7" s="7" t="n">
        <v>0</v>
      </c>
      <c r="AA7" s="7" t="n">
        <v>0</v>
      </c>
      <c r="AB7" s="7" t="n">
        <v>0</v>
      </c>
      <c r="AC7" s="7" t="n">
        <v>0</v>
      </c>
      <c r="AD7" s="7" t="n">
        <v>1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1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1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492.2705314009662</v>
      </c>
      <c r="BQ7" s="7">
        <f>BO7/20*31</f>
        <v/>
      </c>
      <c r="BR7" s="7">
        <f>IFERROR(BL7/BE7,0)</f>
        <v/>
      </c>
    </row>
    <row r="8">
      <c r="A8" s="6" t="n">
        <v>2</v>
      </c>
      <c r="B8" s="6" t="inlineStr">
        <is>
          <t>2026-06-01</t>
        </is>
      </c>
      <c r="C8" s="6" t="inlineStr">
        <is>
          <t>МТ</t>
        </is>
      </c>
      <c r="D8" s="6" t="inlineStr">
        <is>
          <t>Ларцева Лариса Викторовна</t>
        </is>
      </c>
      <c r="E8" s="7" t="n">
        <v>12623.25</v>
      </c>
      <c r="F8" s="7" t="n">
        <v>9</v>
      </c>
      <c r="G8" s="7" t="n">
        <v>11025</v>
      </c>
      <c r="H8" s="7" t="n">
        <v>17</v>
      </c>
      <c r="I8" s="7" t="n">
        <v>0</v>
      </c>
      <c r="J8" s="7" t="n">
        <v>116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14586.25</v>
      </c>
      <c r="P8" s="7" t="n">
        <v>10</v>
      </c>
      <c r="Q8" s="7" t="n">
        <v>13612.5</v>
      </c>
      <c r="R8" s="7" t="n">
        <v>21</v>
      </c>
      <c r="S8" s="7" t="n">
        <v>0</v>
      </c>
      <c r="T8" s="7" t="n">
        <v>116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14528.75</v>
      </c>
      <c r="Z8" s="7" t="n">
        <v>10</v>
      </c>
      <c r="AA8" s="7" t="n">
        <v>3208.33</v>
      </c>
      <c r="AB8" s="7" t="n">
        <v>5</v>
      </c>
      <c r="AC8" s="7" t="n">
        <v>0</v>
      </c>
      <c r="AD8" s="7" t="n">
        <v>116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116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50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133930</v>
      </c>
      <c r="BO8" s="7">
        <f>BL8+BM8+BN8</f>
        <v/>
      </c>
      <c r="BP8" s="7" t="n">
        <v>691.8196173044926</v>
      </c>
      <c r="BQ8" s="7">
        <f>BO8/20*31</f>
        <v/>
      </c>
      <c r="BR8" s="7">
        <f>IFERROR(BL8/BE8,0)</f>
        <v/>
      </c>
    </row>
    <row r="9">
      <c r="A9" s="6" t="n">
        <v>3</v>
      </c>
      <c r="B9" s="6" t="inlineStr">
        <is>
          <t>2026-06-01</t>
        </is>
      </c>
      <c r="C9" s="6" t="inlineStr">
        <is>
          <t>ТВК</t>
        </is>
      </c>
      <c r="D9" s="6" t="inlineStr">
        <is>
          <t>Маслов Виктор Олегович</t>
        </is>
      </c>
      <c r="E9" s="7" t="n">
        <v>1768.2</v>
      </c>
      <c r="F9" s="7" t="n">
        <v>3</v>
      </c>
      <c r="G9" s="7" t="n">
        <v>2997.5</v>
      </c>
      <c r="H9" s="7" t="n">
        <v>4</v>
      </c>
      <c r="I9" s="7" t="n">
        <v>0</v>
      </c>
      <c r="J9" s="7" t="n">
        <v>21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1033.2</v>
      </c>
      <c r="P9" s="7" t="n">
        <v>1</v>
      </c>
      <c r="Q9" s="7" t="n">
        <v>6454.25</v>
      </c>
      <c r="R9" s="7" t="n">
        <v>10</v>
      </c>
      <c r="S9" s="7" t="n">
        <v>0</v>
      </c>
      <c r="T9" s="7" t="n">
        <v>21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1033.2</v>
      </c>
      <c r="Z9" s="7" t="n">
        <v>1</v>
      </c>
      <c r="AA9" s="7" t="n">
        <v>6198.75</v>
      </c>
      <c r="AB9" s="7" t="n">
        <v>9</v>
      </c>
      <c r="AC9" s="7" t="n">
        <v>0</v>
      </c>
      <c r="AD9" s="7" t="n">
        <v>21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21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9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2755</v>
      </c>
      <c r="BO9" s="7">
        <f>BL9+BM9+BN9</f>
        <v/>
      </c>
      <c r="BP9" s="7" t="n">
        <v>695.8764485981309</v>
      </c>
      <c r="BQ9" s="7">
        <f>BO9/20*31</f>
        <v/>
      </c>
      <c r="BR9" s="7">
        <f>IFERROR(BL9/BE9,0)</f>
        <v/>
      </c>
    </row>
    <row r="10">
      <c r="A10" s="6" t="n">
        <v>4</v>
      </c>
      <c r="B10" s="6" t="inlineStr">
        <is>
          <t>2026-06-01</t>
        </is>
      </c>
      <c r="C10" s="6" t="inlineStr">
        <is>
          <t>ПТ</t>
        </is>
      </c>
      <c r="D10" s="6" t="inlineStr">
        <is>
          <t>Семененко Мария Георгиевна</t>
        </is>
      </c>
      <c r="E10" s="7" t="n">
        <v>2117.5</v>
      </c>
      <c r="F10" s="7" t="n">
        <v>2</v>
      </c>
      <c r="G10" s="7" t="n">
        <v>1105</v>
      </c>
      <c r="H10" s="7" t="n">
        <v>2</v>
      </c>
      <c r="I10" s="7" t="n">
        <v>0</v>
      </c>
      <c r="J10" s="7" t="n">
        <v>21</v>
      </c>
      <c r="K10" s="7">
        <f>ROUND(J10*BP10/100,0)*100</f>
        <v/>
      </c>
      <c r="L10" s="7" t="n">
        <v>0</v>
      </c>
      <c r="M10" s="7">
        <f>E10-K10</f>
        <v/>
      </c>
      <c r="N10" s="7" t="n">
        <v>2</v>
      </c>
      <c r="O10" s="7" t="n">
        <v>6475</v>
      </c>
      <c r="P10" s="7" t="n">
        <v>6</v>
      </c>
      <c r="Q10" s="7" t="n">
        <v>2210</v>
      </c>
      <c r="R10" s="7" t="n">
        <v>4</v>
      </c>
      <c r="S10" s="7" t="n">
        <v>0</v>
      </c>
      <c r="T10" s="7" t="n">
        <v>21</v>
      </c>
      <c r="U10" s="7">
        <f>ROUND(T10*BP10/100,0)*100</f>
        <v/>
      </c>
      <c r="V10" s="7" t="n">
        <v>0</v>
      </c>
      <c r="W10" s="7">
        <f>O10-U10</f>
        <v/>
      </c>
      <c r="X10" s="7" t="n">
        <v>3</v>
      </c>
      <c r="Y10" s="7" t="n">
        <v>4573.34</v>
      </c>
      <c r="Z10" s="7" t="n">
        <v>4</v>
      </c>
      <c r="AA10" s="7" t="n">
        <v>1657.5</v>
      </c>
      <c r="AB10" s="7" t="n">
        <v>3</v>
      </c>
      <c r="AC10" s="7" t="n">
        <v>0</v>
      </c>
      <c r="AD10" s="7" t="n">
        <v>21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21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9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1109.15128440367</v>
      </c>
      <c r="BQ10" s="7">
        <f>BO10/20*31</f>
        <v/>
      </c>
      <c r="BR10" s="7">
        <f>IFERROR(BL10/BE10,0)</f>
        <v/>
      </c>
    </row>
    <row r="11">
      <c r="A11" s="6" t="n">
        <v>5</v>
      </c>
      <c r="B11" s="6" t="inlineStr">
        <is>
          <t>2026-06-01</t>
        </is>
      </c>
      <c r="C11" s="6" t="inlineStr">
        <is>
          <t>ПТ</t>
        </is>
      </c>
      <c r="D11" s="6" t="inlineStr">
        <is>
          <t>Фролова Варвара Ильинична</t>
        </is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45</v>
      </c>
      <c r="K11" s="7">
        <f>ROUND(J11*BP11/100,0)*100</f>
        <v/>
      </c>
      <c r="L11" s="7" t="n">
        <v>0</v>
      </c>
      <c r="M11" s="7">
        <f>E11-K11</f>
        <v/>
      </c>
      <c r="N11" s="7" t="n">
        <v>1</v>
      </c>
      <c r="O11" s="7" t="n">
        <v>1350</v>
      </c>
      <c r="P11" s="7" t="n">
        <v>1</v>
      </c>
      <c r="Q11" s="7" t="n">
        <v>0</v>
      </c>
      <c r="R11" s="7" t="n">
        <v>0</v>
      </c>
      <c r="S11" s="7" t="n">
        <v>0</v>
      </c>
      <c r="T11" s="7" t="n">
        <v>45</v>
      </c>
      <c r="U11" s="7">
        <f>ROUND(T11*BP11/100,0)*100</f>
        <v/>
      </c>
      <c r="V11" s="7" t="n">
        <v>0</v>
      </c>
      <c r="W11" s="7">
        <f>O11-U11</f>
        <v/>
      </c>
      <c r="X11" s="7" t="n">
        <v>2</v>
      </c>
      <c r="Y11" s="7" t="n">
        <v>1350</v>
      </c>
      <c r="Z11" s="7" t="n">
        <v>1</v>
      </c>
      <c r="AA11" s="7" t="n">
        <v>43170</v>
      </c>
      <c r="AB11" s="7" t="n">
        <v>88</v>
      </c>
      <c r="AC11" s="7" t="n">
        <v>0</v>
      </c>
      <c r="AD11" s="7" t="n">
        <v>45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45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19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716.3375965665236</v>
      </c>
      <c r="BQ11" s="7">
        <f>BO11/20*31</f>
        <v/>
      </c>
      <c r="BR11" s="7">
        <f>IFERROR(BL11/BE11,0)</f>
        <v/>
      </c>
    </row>
    <row r="12">
      <c r="A12" s="6" t="n">
        <v>6</v>
      </c>
      <c r="B12" s="6" t="inlineStr">
        <is>
          <t>2026-06-01</t>
        </is>
      </c>
      <c r="C12" s="6" t="inlineStr">
        <is>
          <t>ПТ</t>
        </is>
      </c>
      <c r="D12" s="6" t="inlineStr">
        <is>
          <t>Ягонский Валерий Сергеевич</t>
        </is>
      </c>
      <c r="E12" s="7" t="n">
        <v>13070</v>
      </c>
      <c r="F12" s="7" t="n">
        <v>10</v>
      </c>
      <c r="G12" s="7" t="n">
        <v>8677.5</v>
      </c>
      <c r="H12" s="7" t="n">
        <v>15</v>
      </c>
      <c r="I12" s="7" t="n">
        <v>0</v>
      </c>
      <c r="J12" s="7" t="n">
        <v>61</v>
      </c>
      <c r="K12" s="7">
        <f>ROUND(J12*BP12/100,0)*100</f>
        <v/>
      </c>
      <c r="L12" s="7" t="n">
        <v>0</v>
      </c>
      <c r="M12" s="7">
        <f>E12-K12</f>
        <v/>
      </c>
      <c r="N12" s="7" t="n">
        <v>2</v>
      </c>
      <c r="O12" s="7" t="n">
        <v>10585</v>
      </c>
      <c r="P12" s="7" t="n">
        <v>8</v>
      </c>
      <c r="Q12" s="7" t="n">
        <v>11860</v>
      </c>
      <c r="R12" s="7" t="n">
        <v>20</v>
      </c>
      <c r="S12" s="7" t="n">
        <v>0</v>
      </c>
      <c r="T12" s="7" t="n">
        <v>61</v>
      </c>
      <c r="U12" s="7">
        <f>ROUND(T12*BP12/100,0)*100</f>
        <v/>
      </c>
      <c r="V12" s="7" t="n">
        <v>0</v>
      </c>
      <c r="W12" s="7">
        <f>O12-U12</f>
        <v/>
      </c>
      <c r="X12" s="7" t="n">
        <v>2</v>
      </c>
      <c r="Y12" s="7" t="n">
        <v>6642.5</v>
      </c>
      <c r="Z12" s="7" t="n">
        <v>5</v>
      </c>
      <c r="AA12" s="7" t="n">
        <v>16605</v>
      </c>
      <c r="AB12" s="7" t="n">
        <v>34</v>
      </c>
      <c r="AC12" s="7" t="n">
        <v>0</v>
      </c>
      <c r="AD12" s="7" t="n">
        <v>61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1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61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26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69750</v>
      </c>
      <c r="BO12" s="7">
        <f>BL12+BM12+BN12</f>
        <v/>
      </c>
      <c r="BP12" s="7" t="n">
        <v>666.0838607594936</v>
      </c>
      <c r="BQ12" s="7">
        <f>BO12/20*31</f>
        <v/>
      </c>
      <c r="BR12" s="7">
        <f>IFERROR(BL12/BE12,0)</f>
        <v/>
      </c>
    </row>
    <row r="13">
      <c r="A13" s="8" t="n"/>
      <c r="B13" s="8" t="n"/>
      <c r="C13" s="8" t="n"/>
      <c r="D13" s="8" t="inlineStr">
        <is>
          <t>Итого БАС</t>
        </is>
      </c>
      <c r="E13" s="9">
        <f>SUM(E7:E12)</f>
        <v/>
      </c>
      <c r="F13" s="9">
        <f>SUM(F7:F12)</f>
        <v/>
      </c>
      <c r="G13" s="9">
        <f>SUM(G7:G12)</f>
        <v/>
      </c>
      <c r="H13" s="9">
        <f>SUM(H7:H12)</f>
        <v/>
      </c>
      <c r="I13" s="9">
        <f>SUM(I7:I12)</f>
        <v/>
      </c>
      <c r="J13" s="9">
        <f>SUM(J7:J12)</f>
        <v/>
      </c>
      <c r="K13" s="9">
        <f>SUM(K7:K12)</f>
        <v/>
      </c>
      <c r="L13" s="9">
        <f>SUM(L7:L12)</f>
        <v/>
      </c>
      <c r="M13" s="9">
        <f>SUM(M7:M12)</f>
        <v/>
      </c>
      <c r="N13" s="9">
        <f>SUM(N7:N12)</f>
        <v/>
      </c>
      <c r="O13" s="9">
        <f>SUM(O7:O12)</f>
        <v/>
      </c>
      <c r="P13" s="9">
        <f>SUM(P7:P12)</f>
        <v/>
      </c>
      <c r="Q13" s="9">
        <f>SUM(Q7:Q12)</f>
        <v/>
      </c>
      <c r="R13" s="9">
        <f>SUM(R7:R12)</f>
        <v/>
      </c>
      <c r="S13" s="9">
        <f>SUM(S7:S12)</f>
        <v/>
      </c>
      <c r="T13" s="9">
        <f>SUM(T7:T12)</f>
        <v/>
      </c>
      <c r="U13" s="9">
        <f>SUM(U7:U12)</f>
        <v/>
      </c>
      <c r="V13" s="9">
        <f>SUM(V7:V12)</f>
        <v/>
      </c>
      <c r="W13" s="9">
        <f>SUM(W7:W12)</f>
        <v/>
      </c>
      <c r="X13" s="9">
        <f>SUM(X7:X12)</f>
        <v/>
      </c>
      <c r="Y13" s="9">
        <f>SUM(Y7:Y12)</f>
        <v/>
      </c>
      <c r="Z13" s="9">
        <f>SUM(Z7:Z12)</f>
        <v/>
      </c>
      <c r="AA13" s="9">
        <f>SUM(AA7:AA12)</f>
        <v/>
      </c>
      <c r="AB13" s="9">
        <f>SUM(AB7:AB12)</f>
        <v/>
      </c>
      <c r="AC13" s="9">
        <f>SUM(AC7:AC12)</f>
        <v/>
      </c>
      <c r="AD13" s="9">
        <f>SUM(AD7:AD12)</f>
        <v/>
      </c>
      <c r="AE13" s="9">
        <f>SUM(AE7:AE12)</f>
        <v/>
      </c>
      <c r="AF13" s="9">
        <f>SUM(AF7:AF12)</f>
        <v/>
      </c>
      <c r="AG13" s="9">
        <f>SUM(AG7:AG12)</f>
        <v/>
      </c>
      <c r="AH13" s="9">
        <f>SUM(AH7:AH12)</f>
        <v/>
      </c>
      <c r="AI13" s="9">
        <f>SUM(AI7:AI12)</f>
        <v/>
      </c>
      <c r="AJ13" s="9">
        <f>SUM(AJ7:AJ12)</f>
        <v/>
      </c>
      <c r="AK13" s="9">
        <f>SUM(AK7:AK12)</f>
        <v/>
      </c>
      <c r="AL13" s="9">
        <f>SUM(AL7:AL12)</f>
        <v/>
      </c>
      <c r="AM13" s="9">
        <f>SUM(AM7:AM12)</f>
        <v/>
      </c>
      <c r="AN13" s="9">
        <f>SUM(AN7:AN12)</f>
        <v/>
      </c>
      <c r="AO13" s="9">
        <f>SUM(AO7:AO12)</f>
        <v/>
      </c>
      <c r="AP13" s="9">
        <f>SUM(AP7:AP12)</f>
        <v/>
      </c>
      <c r="AQ13" s="9">
        <f>SUM(AQ7:AQ12)</f>
        <v/>
      </c>
      <c r="AR13" s="9">
        <f>SUM(AR7:AR12)</f>
        <v/>
      </c>
      <c r="AS13" s="9">
        <f>SUM(AS7:AS12)</f>
        <v/>
      </c>
      <c r="AT13" s="9">
        <f>SUM(AT7:AT12)</f>
        <v/>
      </c>
      <c r="AU13" s="9">
        <f>SUM(AU7:AU12)</f>
        <v/>
      </c>
      <c r="AV13" s="9">
        <f>SUM(AV7:AV12)</f>
        <v/>
      </c>
      <c r="AW13" s="9">
        <f>SUM(AW7:AW12)</f>
        <v/>
      </c>
      <c r="AX13" s="9">
        <f>SUM(AX7:AX12)</f>
        <v/>
      </c>
      <c r="AY13" s="9">
        <f>SUM(AY7:AY12)</f>
        <v/>
      </c>
      <c r="AZ13" s="9">
        <f>SUM(AZ7:AZ12)</f>
        <v/>
      </c>
      <c r="BA13" s="9">
        <f>SUM(BA7:BA12)</f>
        <v/>
      </c>
      <c r="BB13" s="9">
        <f>SUM(BB7:BB12)</f>
        <v/>
      </c>
      <c r="BC13" s="9">
        <f>SUM(BC7:BC12)</f>
        <v/>
      </c>
      <c r="BD13" s="9">
        <f>SUM(BD7:BD12)</f>
        <v/>
      </c>
      <c r="BE13" s="9">
        <f>SUM(BE7:BE12)</f>
        <v/>
      </c>
      <c r="BF13" s="9">
        <f>SUM(BF7:BF12)</f>
        <v/>
      </c>
      <c r="BG13" s="9">
        <f>SUM(BG7:BG12)</f>
        <v/>
      </c>
      <c r="BH13" s="9">
        <f>SUM(BH7:BH12)</f>
        <v/>
      </c>
      <c r="BI13" s="9">
        <f>SUM(BI7:BI12)</f>
        <v/>
      </c>
      <c r="BJ13" s="9">
        <f>SUM(BJ7:BJ12)</f>
        <v/>
      </c>
      <c r="BK13" s="9">
        <f>SUM(BK7:BK12)</f>
        <v/>
      </c>
      <c r="BL13" s="9">
        <f>SUM(BL7:BL12)</f>
        <v/>
      </c>
      <c r="BM13" s="9">
        <f>SUM(BM7:BM12)</f>
        <v/>
      </c>
      <c r="BN13" s="9">
        <f>SUM(BN7:BN12)</f>
        <v/>
      </c>
      <c r="BO13" s="9">
        <f>SUM(BO7:BO12)</f>
        <v/>
      </c>
      <c r="BP13" s="9">
        <f>IFERROR(BK13/BD13,0)</f>
        <v/>
      </c>
      <c r="BQ13" s="9">
        <f>BO13/20*31</f>
        <v/>
      </c>
      <c r="BR13" s="9">
        <f>IFERROR(BL13/BE13,0)</f>
        <v/>
      </c>
    </row>
    <row r="15">
      <c r="A15" s="5" t="n"/>
      <c r="B15" s="5" t="n"/>
      <c r="C15" s="5" t="n"/>
      <c r="D15" s="5" t="inlineStr">
        <is>
          <t>ТРЕНАЖЕРНЫЙ ЗАЛ</t>
        </is>
      </c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  <c r="BG15" s="5" t="n"/>
      <c r="BH15" s="5" t="n"/>
      <c r="BI15" s="5" t="n"/>
      <c r="BJ15" s="5" t="n"/>
      <c r="BK15" s="5" t="n"/>
      <c r="BL15" s="5" t="n"/>
      <c r="BM15" s="5" t="n"/>
      <c r="BN15" s="5" t="n"/>
      <c r="BO15" s="5" t="n"/>
      <c r="BP15" s="5" t="n"/>
      <c r="BQ15" s="5" t="n"/>
      <c r="BR15" s="5" t="n"/>
    </row>
    <row r="16">
      <c r="A16" s="4" t="inlineStr">
        <is>
          <t>№</t>
        </is>
      </c>
      <c r="B16" s="4" t="inlineStr">
        <is>
          <t>Дата начала</t>
        </is>
      </c>
      <c r="C16" s="4" t="inlineStr">
        <is>
          <t>Статус</t>
        </is>
      </c>
      <c r="D16" s="4" t="inlineStr">
        <is>
          <t>ФИО</t>
        </is>
      </c>
      <c r="E16" s="4" t="inlineStr">
        <is>
          <t>Факт $ из 1С</t>
        </is>
      </c>
      <c r="F16" s="4" t="inlineStr">
        <is>
          <t>Факт ПТ</t>
        </is>
      </c>
      <c r="G16" s="4" t="inlineStr">
        <is>
          <t>Факт $ МГ/секции</t>
        </is>
      </c>
      <c r="H16" s="4" t="inlineStr">
        <is>
          <t>Факт МГ/секции</t>
        </is>
      </c>
      <c r="I16" s="4" t="inlineStr">
        <is>
          <t>Факт ВПТ</t>
        </is>
      </c>
      <c r="J16" s="4" t="inlineStr">
        <is>
          <t>Тех. задание ПТ</t>
        </is>
      </c>
      <c r="K16" s="4" t="inlineStr">
        <is>
          <t>Тех задание $</t>
        </is>
      </c>
      <c r="L16" s="4" t="inlineStr">
        <is>
          <t>Тех. задание ВПТ</t>
        </is>
      </c>
      <c r="M16" s="4" t="inlineStr">
        <is>
          <t>Разница ПТ $</t>
        </is>
      </c>
      <c r="N16" s="4" t="inlineStr">
        <is>
          <t>Факт СПЛИТ</t>
        </is>
      </c>
      <c r="O16" s="4" t="inlineStr">
        <is>
          <t>Факт $ из 1С</t>
        </is>
      </c>
      <c r="P16" s="4" t="inlineStr">
        <is>
          <t>Факт ПТ</t>
        </is>
      </c>
      <c r="Q16" s="4" t="inlineStr">
        <is>
          <t>Факт $ МГ/секции</t>
        </is>
      </c>
      <c r="R16" s="4" t="inlineStr">
        <is>
          <t>Факт МГ/секции</t>
        </is>
      </c>
      <c r="S16" s="4" t="inlineStr">
        <is>
          <t>Факт ВПТ</t>
        </is>
      </c>
      <c r="T16" s="4" t="inlineStr">
        <is>
          <t>Тех. задание ПТ</t>
        </is>
      </c>
      <c r="U16" s="4" t="inlineStr">
        <is>
          <t>Тех задание $</t>
        </is>
      </c>
      <c r="V16" s="4" t="inlineStr">
        <is>
          <t>Тех. задание ВПТ</t>
        </is>
      </c>
      <c r="W16" s="4" t="inlineStr">
        <is>
          <t>Разница ПТ $</t>
        </is>
      </c>
      <c r="X16" s="4" t="inlineStr">
        <is>
          <t>Факт СПЛИТ</t>
        </is>
      </c>
      <c r="Y16" s="4" t="inlineStr">
        <is>
          <t>Факт $ из 1С</t>
        </is>
      </c>
      <c r="Z16" s="4" t="inlineStr">
        <is>
          <t>Факт ПТ</t>
        </is>
      </c>
      <c r="AA16" s="4" t="inlineStr">
        <is>
          <t>Факт $ МГ/секции</t>
        </is>
      </c>
      <c r="AB16" s="4" t="inlineStr">
        <is>
          <t>Факт МГ/секции</t>
        </is>
      </c>
      <c r="AC16" s="4" t="inlineStr">
        <is>
          <t>Факт ВПТ</t>
        </is>
      </c>
      <c r="AD16" s="4" t="inlineStr">
        <is>
          <t>Тех. задание ПТ</t>
        </is>
      </c>
      <c r="AE16" s="4" t="inlineStr">
        <is>
          <t>Тех задание $</t>
        </is>
      </c>
      <c r="AF16" s="4" t="inlineStr">
        <is>
          <t>Тех. задание ВПТ</t>
        </is>
      </c>
      <c r="AG16" s="4" t="inlineStr">
        <is>
          <t>Разница ПТ $</t>
        </is>
      </c>
      <c r="AH16" s="4" t="inlineStr">
        <is>
          <t>Факт СПЛИТ</t>
        </is>
      </c>
      <c r="AI16" s="4" t="inlineStr">
        <is>
          <t>Факт $ из 1С</t>
        </is>
      </c>
      <c r="AJ16" s="4" t="inlineStr">
        <is>
          <t>Факт ПТ</t>
        </is>
      </c>
      <c r="AK16" s="4" t="inlineStr">
        <is>
          <t>Факт $ МГ/секции</t>
        </is>
      </c>
      <c r="AL16" s="4" t="inlineStr">
        <is>
          <t>Факт МГ/секции</t>
        </is>
      </c>
      <c r="AM16" s="4" t="inlineStr">
        <is>
          <t>Факт ВПТ</t>
        </is>
      </c>
      <c r="AN16" s="4" t="inlineStr">
        <is>
          <t>Тех. задание ПТ</t>
        </is>
      </c>
      <c r="AO16" s="4" t="inlineStr">
        <is>
          <t>Тех задание $</t>
        </is>
      </c>
      <c r="AP16" s="4" t="inlineStr">
        <is>
          <t>Тех. задание ВПТ</t>
        </is>
      </c>
      <c r="AQ16" s="4" t="inlineStr">
        <is>
          <t>Разница ПТ $</t>
        </is>
      </c>
      <c r="AR16" s="4" t="inlineStr">
        <is>
          <t>Факт СПЛИТ</t>
        </is>
      </c>
      <c r="AS16" s="4" t="inlineStr">
        <is>
          <t>Факт $ из 1С</t>
        </is>
      </c>
      <c r="AT16" s="4" t="inlineStr">
        <is>
          <t>Факт ПТ</t>
        </is>
      </c>
      <c r="AU16" s="4" t="inlineStr">
        <is>
          <t>Факт $ МГ/секции</t>
        </is>
      </c>
      <c r="AV16" s="4" t="inlineStr">
        <is>
          <t>Факт МГ/секции</t>
        </is>
      </c>
      <c r="AW16" s="4" t="inlineStr">
        <is>
          <t>Факт ВПТ</t>
        </is>
      </c>
      <c r="AX16" s="4" t="inlineStr">
        <is>
          <t>Тех. задание ПТ</t>
        </is>
      </c>
      <c r="AY16" s="4" t="inlineStr">
        <is>
          <t>Тех задание $</t>
        </is>
      </c>
      <c r="AZ16" s="4" t="inlineStr">
        <is>
          <t>Тех. задание ВПТ</t>
        </is>
      </c>
      <c r="BA16" s="4" t="inlineStr">
        <is>
          <t>Разница ПТ $</t>
        </is>
      </c>
      <c r="BB16" s="4" t="inlineStr">
        <is>
          <t>Факт СПЛИТ</t>
        </is>
      </c>
      <c r="BC16" s="4" t="inlineStr"/>
      <c r="BD16" s="4" t="inlineStr">
        <is>
          <t>Тех. задание ПТ</t>
        </is>
      </c>
      <c r="BE16" s="4" t="inlineStr">
        <is>
          <t>Факт ПТ</t>
        </is>
      </c>
      <c r="BF16" s="4" t="inlineStr">
        <is>
          <t>Факт СПЛИТ</t>
        </is>
      </c>
      <c r="BG16" s="4" t="inlineStr">
        <is>
          <t>Тех. задание ВПТ</t>
        </is>
      </c>
      <c r="BH16" s="4" t="inlineStr">
        <is>
          <t>Факт ВПТ</t>
        </is>
      </c>
      <c r="BI16" s="4" t="inlineStr">
        <is>
          <t>Тех. задание</t>
        </is>
      </c>
      <c r="BJ16" s="4" t="inlineStr">
        <is>
          <t>Факт</t>
        </is>
      </c>
      <c r="BK16" s="4" t="inlineStr">
        <is>
          <t>Тех задание $</t>
        </is>
      </c>
      <c r="BL16" s="4" t="inlineStr">
        <is>
          <t>Факт ПТ 1С $</t>
        </is>
      </c>
      <c r="BM16" s="4" t="inlineStr">
        <is>
          <t>Факт МГ/секции 1С $</t>
        </is>
      </c>
      <c r="BN16" s="4" t="inlineStr">
        <is>
          <t>Прочие услуги $</t>
        </is>
      </c>
      <c r="BO16" s="4" t="inlineStr">
        <is>
          <t>Факт общий $</t>
        </is>
      </c>
      <c r="BP16" s="4" t="inlineStr">
        <is>
          <t>Средняя стоимость ПТ прошлого месяца $</t>
        </is>
      </c>
      <c r="BQ16" s="4" t="inlineStr">
        <is>
          <t>Ранрейт $</t>
        </is>
      </c>
      <c r="BR16" s="4" t="inlineStr">
        <is>
          <t>Средняя стоимость ПТ на новый месяц</t>
        </is>
      </c>
    </row>
    <row r="17">
      <c r="A17" s="6" t="n">
        <v>7</v>
      </c>
      <c r="B17" s="6" t="inlineStr">
        <is>
          <t>2026-06-01</t>
        </is>
      </c>
      <c r="C17" s="6" t="inlineStr">
        <is>
          <t>ПТ</t>
        </is>
      </c>
      <c r="D17" s="6" t="inlineStr">
        <is>
          <t>Амельчаков Александр Андреевич</t>
        </is>
      </c>
      <c r="E17" s="7" t="n">
        <v>21812</v>
      </c>
      <c r="F17" s="7" t="n">
        <v>21</v>
      </c>
      <c r="G17" s="7" t="n">
        <v>0</v>
      </c>
      <c r="H17" s="7" t="n">
        <v>0</v>
      </c>
      <c r="I17" s="7" t="n">
        <v>1</v>
      </c>
      <c r="J17" s="7" t="n">
        <v>34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26822.66</v>
      </c>
      <c r="P17" s="7" t="n">
        <v>26</v>
      </c>
      <c r="Q17" s="7" t="n">
        <v>0</v>
      </c>
      <c r="R17" s="7" t="n">
        <v>0</v>
      </c>
      <c r="S17" s="7" t="n">
        <v>0</v>
      </c>
      <c r="T17" s="7" t="n">
        <v>34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12545.67</v>
      </c>
      <c r="Z17" s="7" t="n">
        <v>12</v>
      </c>
      <c r="AA17" s="7" t="n">
        <v>0</v>
      </c>
      <c r="AB17" s="7" t="n">
        <v>0</v>
      </c>
      <c r="AC17" s="7" t="n">
        <v>2</v>
      </c>
      <c r="AD17" s="7" t="n">
        <v>34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0</v>
      </c>
      <c r="AJ17" s="7" t="n">
        <v>0</v>
      </c>
      <c r="AK17" s="7" t="n">
        <v>0</v>
      </c>
      <c r="AL17" s="7" t="n">
        <v>0</v>
      </c>
      <c r="AM17" s="7" t="n">
        <v>0</v>
      </c>
      <c r="AN17" s="7" t="n">
        <v>34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0</v>
      </c>
      <c r="AT17" s="7" t="n">
        <v>0</v>
      </c>
      <c r="AU17" s="7" t="n">
        <v>0</v>
      </c>
      <c r="AV17" s="7" t="n">
        <v>0</v>
      </c>
      <c r="AW17" s="7" t="n">
        <v>0</v>
      </c>
      <c r="AX17" s="7" t="n">
        <v>15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1015.624237288136</v>
      </c>
      <c r="BQ17" s="7">
        <f>BO17/20*31</f>
        <v/>
      </c>
      <c r="BR17" s="7">
        <f>IFERROR(BL17/BE17,0)</f>
        <v/>
      </c>
    </row>
    <row r="18">
      <c r="A18" s="6" t="n">
        <v>8</v>
      </c>
      <c r="B18" s="6" t="inlineStr">
        <is>
          <t>2026-06-01</t>
        </is>
      </c>
      <c r="C18" s="6" t="inlineStr">
        <is>
          <t>МТ</t>
        </is>
      </c>
      <c r="D18" s="6" t="inlineStr">
        <is>
          <t>Бойко Наталья Вячеславовна</t>
        </is>
      </c>
      <c r="E18" s="7" t="n">
        <v>15318.3</v>
      </c>
      <c r="F18" s="7" t="n">
        <v>11</v>
      </c>
      <c r="G18" s="7" t="n">
        <v>0</v>
      </c>
      <c r="H18" s="7" t="n">
        <v>0</v>
      </c>
      <c r="I18" s="7" t="n">
        <v>1</v>
      </c>
      <c r="J18" s="7" t="n">
        <v>19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16810</v>
      </c>
      <c r="P18" s="7" t="n">
        <v>13</v>
      </c>
      <c r="Q18" s="7" t="n">
        <v>0</v>
      </c>
      <c r="R18" s="7" t="n">
        <v>0</v>
      </c>
      <c r="S18" s="7" t="n">
        <v>0</v>
      </c>
      <c r="T18" s="7" t="n">
        <v>19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8405</v>
      </c>
      <c r="Z18" s="7" t="n">
        <v>6</v>
      </c>
      <c r="AA18" s="7" t="n">
        <v>0</v>
      </c>
      <c r="AB18" s="7" t="n">
        <v>0</v>
      </c>
      <c r="AC18" s="7" t="n">
        <v>0</v>
      </c>
      <c r="AD18" s="7" t="n">
        <v>19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0</v>
      </c>
      <c r="AJ18" s="7" t="n">
        <v>0</v>
      </c>
      <c r="AK18" s="7" t="n">
        <v>0</v>
      </c>
      <c r="AL18" s="7" t="n">
        <v>0</v>
      </c>
      <c r="AM18" s="7" t="n">
        <v>0</v>
      </c>
      <c r="AN18" s="7" t="n">
        <v>19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0</v>
      </c>
      <c r="AV18" s="7" t="n">
        <v>0</v>
      </c>
      <c r="AW18" s="7" t="n">
        <v>0</v>
      </c>
      <c r="AX18" s="7" t="n">
        <v>8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8232</v>
      </c>
      <c r="BO18" s="7">
        <f>BL18+BM18+BN18</f>
        <v/>
      </c>
      <c r="BP18" s="7" t="n">
        <v>1340.860606060606</v>
      </c>
      <c r="BQ18" s="7">
        <f>BO18/20*31</f>
        <v/>
      </c>
      <c r="BR18" s="7">
        <f>IFERROR(BL18/BE18,0)</f>
        <v/>
      </c>
    </row>
    <row r="19">
      <c r="A19" s="6" t="n">
        <v>9</v>
      </c>
      <c r="B19" s="6" t="inlineStr">
        <is>
          <t>2026-06-01</t>
        </is>
      </c>
      <c r="C19" s="6" t="inlineStr">
        <is>
          <t>МТ</t>
        </is>
      </c>
      <c r="D19" s="6" t="inlineStr">
        <is>
          <t>Ефремова Анастасия Евгеньевна</t>
        </is>
      </c>
      <c r="E19" s="7" t="n">
        <v>15509.8</v>
      </c>
      <c r="F19" s="7" t="n">
        <v>12</v>
      </c>
      <c r="G19" s="7" t="n">
        <v>0</v>
      </c>
      <c r="H19" s="7" t="n">
        <v>0</v>
      </c>
      <c r="I19" s="7" t="n">
        <v>1</v>
      </c>
      <c r="J19" s="7" t="n">
        <v>7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7682.4</v>
      </c>
      <c r="P19" s="7" t="n">
        <v>6</v>
      </c>
      <c r="Q19" s="7" t="n">
        <v>0</v>
      </c>
      <c r="R19" s="7" t="n">
        <v>0</v>
      </c>
      <c r="S19" s="7" t="n">
        <v>1</v>
      </c>
      <c r="T19" s="7" t="n">
        <v>7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1380</v>
      </c>
      <c r="Z19" s="7" t="n">
        <v>1</v>
      </c>
      <c r="AA19" s="7" t="n">
        <v>0</v>
      </c>
      <c r="AB19" s="7" t="n">
        <v>0</v>
      </c>
      <c r="AC19" s="7" t="n">
        <v>0</v>
      </c>
      <c r="AD19" s="7" t="n">
        <v>7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0</v>
      </c>
      <c r="AJ19" s="7" t="n">
        <v>0</v>
      </c>
      <c r="AK19" s="7" t="n">
        <v>0</v>
      </c>
      <c r="AL19" s="7" t="n">
        <v>0</v>
      </c>
      <c r="AM19" s="7" t="n">
        <v>0</v>
      </c>
      <c r="AN19" s="7" t="n">
        <v>7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0</v>
      </c>
      <c r="AT19" s="7" t="n">
        <v>0</v>
      </c>
      <c r="AU19" s="7" t="n">
        <v>0</v>
      </c>
      <c r="AV19" s="7" t="n">
        <v>0</v>
      </c>
      <c r="AW19" s="7" t="n">
        <v>0</v>
      </c>
      <c r="AX19" s="7" t="n">
        <v>3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1294.5625</v>
      </c>
      <c r="BQ19" s="7">
        <f>BO19/20*31</f>
        <v/>
      </c>
      <c r="BR19" s="7">
        <f>IFERROR(BL19/BE19,0)</f>
        <v/>
      </c>
    </row>
    <row r="20">
      <c r="A20" s="6" t="n">
        <v>10</v>
      </c>
      <c r="B20" s="6" t="inlineStr">
        <is>
          <t>2026-06-01</t>
        </is>
      </c>
      <c r="C20" s="6" t="inlineStr">
        <is>
          <t>МТ</t>
        </is>
      </c>
      <c r="D20" s="6" t="inlineStr">
        <is>
          <t>Карманов Павел Алексеевич</t>
        </is>
      </c>
      <c r="E20" s="7" t="n">
        <v>10505.5</v>
      </c>
      <c r="F20" s="7" t="n">
        <v>9</v>
      </c>
      <c r="G20" s="7" t="n">
        <v>10000</v>
      </c>
      <c r="H20" s="7" t="n">
        <v>16</v>
      </c>
      <c r="I20" s="7" t="n">
        <v>1</v>
      </c>
      <c r="J20" s="7" t="n">
        <v>11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1352.5</v>
      </c>
      <c r="P20" s="7" t="n">
        <v>1</v>
      </c>
      <c r="Q20" s="7" t="n">
        <v>0</v>
      </c>
      <c r="R20" s="7" t="n">
        <v>0</v>
      </c>
      <c r="S20" s="7" t="n">
        <v>0</v>
      </c>
      <c r="T20" s="7" t="n">
        <v>11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882</v>
      </c>
      <c r="Z20" s="7" t="n">
        <v>1</v>
      </c>
      <c r="AA20" s="7" t="n">
        <v>0</v>
      </c>
      <c r="AB20" s="7" t="n">
        <v>0</v>
      </c>
      <c r="AC20" s="7" t="n">
        <v>0</v>
      </c>
      <c r="AD20" s="7" t="n">
        <v>11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0</v>
      </c>
      <c r="AJ20" s="7" t="n">
        <v>0</v>
      </c>
      <c r="AK20" s="7" t="n">
        <v>0</v>
      </c>
      <c r="AL20" s="7" t="n">
        <v>0</v>
      </c>
      <c r="AM20" s="7" t="n">
        <v>0</v>
      </c>
      <c r="AN20" s="7" t="n">
        <v>11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0</v>
      </c>
      <c r="AT20" s="7" t="n">
        <v>0</v>
      </c>
      <c r="AU20" s="7" t="n">
        <v>0</v>
      </c>
      <c r="AV20" s="7" t="n">
        <v>0</v>
      </c>
      <c r="AW20" s="7" t="n">
        <v>0</v>
      </c>
      <c r="AX20" s="7" t="n">
        <v>5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927.0846153846154</v>
      </c>
      <c r="BQ20" s="7">
        <f>BO20/20*31</f>
        <v/>
      </c>
      <c r="BR20" s="7">
        <f>IFERROR(BL20/BE20,0)</f>
        <v/>
      </c>
    </row>
    <row r="21">
      <c r="A21" s="6" t="n">
        <v>11</v>
      </c>
      <c r="B21" s="6" t="inlineStr">
        <is>
          <t>2026-01-02</t>
        </is>
      </c>
      <c r="C21" s="6" t="inlineStr">
        <is>
          <t>МТ</t>
        </is>
      </c>
      <c r="D21" s="6" t="inlineStr">
        <is>
          <t>Козырев Марк Романович</t>
        </is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7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1380</v>
      </c>
      <c r="P21" s="7" t="n">
        <v>1</v>
      </c>
      <c r="Q21" s="7" t="n">
        <v>0</v>
      </c>
      <c r="R21" s="7" t="n">
        <v>0</v>
      </c>
      <c r="S21" s="7" t="n">
        <v>0</v>
      </c>
      <c r="T21" s="7" t="n">
        <v>7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3982</v>
      </c>
      <c r="Z21" s="7" t="n">
        <v>3</v>
      </c>
      <c r="AA21" s="7" t="n">
        <v>625</v>
      </c>
      <c r="AB21" s="7" t="n">
        <v>1</v>
      </c>
      <c r="AC21" s="7" t="n">
        <v>0</v>
      </c>
      <c r="AD21" s="7" t="n">
        <v>7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0</v>
      </c>
      <c r="AJ21" s="7" t="n">
        <v>0</v>
      </c>
      <c r="AK21" s="7" t="n">
        <v>0</v>
      </c>
      <c r="AL21" s="7" t="n">
        <v>0</v>
      </c>
      <c r="AM21" s="7" t="n">
        <v>0</v>
      </c>
      <c r="AN21" s="7" t="n">
        <v>7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0</v>
      </c>
      <c r="AT21" s="7" t="n">
        <v>0</v>
      </c>
      <c r="AU21" s="7" t="n">
        <v>0</v>
      </c>
      <c r="AV21" s="7" t="n">
        <v>0</v>
      </c>
      <c r="AW21" s="7" t="n">
        <v>0</v>
      </c>
      <c r="AX21" s="7" t="n">
        <v>3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1115.03</v>
      </c>
      <c r="BQ21" s="7">
        <f>BO21/20*31</f>
        <v/>
      </c>
      <c r="BR21" s="7">
        <f>IFERROR(BL21/BE21,0)</f>
        <v/>
      </c>
    </row>
    <row r="22">
      <c r="A22" s="6" t="n">
        <v>12</v>
      </c>
      <c r="B22" s="6" t="inlineStr">
        <is>
          <t>2026-06-01</t>
        </is>
      </c>
      <c r="C22" s="6" t="inlineStr">
        <is>
          <t>ТВК</t>
        </is>
      </c>
      <c r="D22" s="6" t="inlineStr">
        <is>
          <t>Ондрак Елена Сергеевна</t>
        </is>
      </c>
      <c r="E22" s="7" t="n">
        <v>17761.25</v>
      </c>
      <c r="F22" s="7" t="n">
        <v>12</v>
      </c>
      <c r="G22" s="7" t="n">
        <v>0</v>
      </c>
      <c r="H22" s="7" t="n">
        <v>0</v>
      </c>
      <c r="I22" s="7" t="n">
        <v>0</v>
      </c>
      <c r="J22" s="7" t="n">
        <v>40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29016.75</v>
      </c>
      <c r="P22" s="7" t="n">
        <v>19</v>
      </c>
      <c r="Q22" s="7" t="n">
        <v>0</v>
      </c>
      <c r="R22" s="7" t="n">
        <v>0</v>
      </c>
      <c r="S22" s="7" t="n">
        <v>0</v>
      </c>
      <c r="T22" s="7" t="n">
        <v>40</v>
      </c>
      <c r="U22" s="7">
        <f>ROUND(T22*BP22/100,0)*100</f>
        <v/>
      </c>
      <c r="V22" s="7" t="n">
        <v>0</v>
      </c>
      <c r="W22" s="7">
        <f>O22-U22</f>
        <v/>
      </c>
      <c r="X22" s="7" t="n">
        <v>1</v>
      </c>
      <c r="Y22" s="7" t="n">
        <v>19968.5</v>
      </c>
      <c r="Z22" s="7" t="n">
        <v>14</v>
      </c>
      <c r="AA22" s="7" t="n">
        <v>0</v>
      </c>
      <c r="AB22" s="7" t="n">
        <v>0</v>
      </c>
      <c r="AC22" s="7" t="n">
        <v>0</v>
      </c>
      <c r="AD22" s="7" t="n">
        <v>40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1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40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17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14392.5</v>
      </c>
      <c r="BO22" s="7">
        <f>BL22+BM22+BN22</f>
        <v/>
      </c>
      <c r="BP22" s="7" t="n">
        <v>1542.019927536232</v>
      </c>
      <c r="BQ22" s="7">
        <f>BO22/20*31</f>
        <v/>
      </c>
      <c r="BR22" s="7">
        <f>IFERROR(BL22/BE22,0)</f>
        <v/>
      </c>
    </row>
    <row r="23">
      <c r="A23" s="6" t="n">
        <v>13</v>
      </c>
      <c r="B23" s="6" t="inlineStr">
        <is>
          <t>2026-06-01</t>
        </is>
      </c>
      <c r="C23" s="6" t="inlineStr">
        <is>
          <t>ПТ</t>
        </is>
      </c>
      <c r="D23" s="6" t="inlineStr">
        <is>
          <t>Рычков Евгений Викторович</t>
        </is>
      </c>
      <c r="E23" s="7" t="n">
        <v>23942</v>
      </c>
      <c r="F23" s="7" t="n">
        <v>23</v>
      </c>
      <c r="G23" s="7" t="n">
        <v>0</v>
      </c>
      <c r="H23" s="7" t="n">
        <v>0</v>
      </c>
      <c r="I23" s="7" t="n">
        <v>2</v>
      </c>
      <c r="J23" s="7" t="n">
        <v>26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17286.5</v>
      </c>
      <c r="P23" s="7" t="n">
        <v>17</v>
      </c>
      <c r="Q23" s="7" t="n">
        <v>0</v>
      </c>
      <c r="R23" s="7" t="n">
        <v>0</v>
      </c>
      <c r="S23" s="7" t="n">
        <v>0</v>
      </c>
      <c r="T23" s="7" t="n">
        <v>26</v>
      </c>
      <c r="U23" s="7">
        <f>ROUND(T23*BP23/100,0)*100</f>
        <v/>
      </c>
      <c r="V23" s="7" t="n">
        <v>0</v>
      </c>
      <c r="W23" s="7">
        <f>O23-U23</f>
        <v/>
      </c>
      <c r="X23" s="7" t="n">
        <v>1</v>
      </c>
      <c r="Y23" s="7" t="n">
        <v>16537</v>
      </c>
      <c r="Z23" s="7" t="n">
        <v>16</v>
      </c>
      <c r="AA23" s="7" t="n">
        <v>0</v>
      </c>
      <c r="AB23" s="7" t="n">
        <v>0</v>
      </c>
      <c r="AC23" s="7" t="n">
        <v>2</v>
      </c>
      <c r="AD23" s="7" t="n">
        <v>26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1</v>
      </c>
      <c r="AI23" s="7" t="n">
        <v>0</v>
      </c>
      <c r="AJ23" s="7" t="n">
        <v>0</v>
      </c>
      <c r="AK23" s="7" t="n">
        <v>0</v>
      </c>
      <c r="AL23" s="7" t="n">
        <v>0</v>
      </c>
      <c r="AM23" s="7" t="n">
        <v>0</v>
      </c>
      <c r="AN23" s="7" t="n">
        <v>26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0</v>
      </c>
      <c r="AT23" s="7" t="n">
        <v>0</v>
      </c>
      <c r="AU23" s="7" t="n">
        <v>0</v>
      </c>
      <c r="AV23" s="7" t="n">
        <v>0</v>
      </c>
      <c r="AW23" s="7" t="n">
        <v>0</v>
      </c>
      <c r="AX23" s="7" t="n">
        <v>11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948.0989010989011</v>
      </c>
      <c r="BQ23" s="7">
        <f>BO23/20*31</f>
        <v/>
      </c>
      <c r="BR23" s="7">
        <f>IFERROR(BL23/BE23,0)</f>
        <v/>
      </c>
    </row>
    <row r="24">
      <c r="A24" s="6" t="n">
        <v>14</v>
      </c>
      <c r="B24" s="6" t="inlineStr">
        <is>
          <t>2026-06-01</t>
        </is>
      </c>
      <c r="C24" s="6" t="inlineStr">
        <is>
          <t>ПТ</t>
        </is>
      </c>
      <c r="D24" s="6" t="inlineStr">
        <is>
          <t>Сафенрейдер Алексей Сергеевич</t>
        </is>
      </c>
      <c r="E24" s="7" t="n">
        <v>7723</v>
      </c>
      <c r="F24" s="7" t="n">
        <v>7</v>
      </c>
      <c r="G24" s="7" t="n">
        <v>0</v>
      </c>
      <c r="H24" s="7" t="n">
        <v>0</v>
      </c>
      <c r="I24" s="7" t="n">
        <v>1</v>
      </c>
      <c r="J24" s="7" t="n">
        <v>10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5675</v>
      </c>
      <c r="P24" s="7" t="n">
        <v>5</v>
      </c>
      <c r="Q24" s="7" t="n">
        <v>0</v>
      </c>
      <c r="R24" s="7" t="n">
        <v>0</v>
      </c>
      <c r="S24" s="7" t="n">
        <v>0</v>
      </c>
      <c r="T24" s="7" t="n">
        <v>10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3400</v>
      </c>
      <c r="Z24" s="7" t="n">
        <v>3</v>
      </c>
      <c r="AA24" s="7" t="n">
        <v>0</v>
      </c>
      <c r="AB24" s="7" t="n">
        <v>0</v>
      </c>
      <c r="AC24" s="7" t="n">
        <v>0</v>
      </c>
      <c r="AD24" s="7" t="n">
        <v>10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0</v>
      </c>
      <c r="AJ24" s="7" t="n">
        <v>0</v>
      </c>
      <c r="AK24" s="7" t="n">
        <v>0</v>
      </c>
      <c r="AL24" s="7" t="n">
        <v>0</v>
      </c>
      <c r="AM24" s="7" t="n">
        <v>0</v>
      </c>
      <c r="AN24" s="7" t="n">
        <v>10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4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1096.45</v>
      </c>
      <c r="BQ24" s="7">
        <f>BO24/20*31</f>
        <v/>
      </c>
      <c r="BR24" s="7">
        <f>IFERROR(BL24/BE24,0)</f>
        <v/>
      </c>
    </row>
    <row r="25">
      <c r="A25" s="6" t="n">
        <v>15</v>
      </c>
      <c r="B25" s="6" t="inlineStr">
        <is>
          <t>2026-06-01</t>
        </is>
      </c>
      <c r="C25" s="6" t="inlineStr">
        <is>
          <t>МТ</t>
        </is>
      </c>
      <c r="D25" s="6" t="inlineStr">
        <is>
          <t>Чертыков Максим Васильевич</t>
        </is>
      </c>
      <c r="E25" s="7" t="n">
        <v>4000</v>
      </c>
      <c r="F25" s="7" t="n">
        <v>3</v>
      </c>
      <c r="G25" s="7" t="n">
        <v>0</v>
      </c>
      <c r="H25" s="7" t="n">
        <v>0</v>
      </c>
      <c r="I25" s="7" t="n">
        <v>0</v>
      </c>
      <c r="J25" s="7" t="n">
        <v>6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6590</v>
      </c>
      <c r="P25" s="7" t="n">
        <v>5</v>
      </c>
      <c r="Q25" s="7" t="n">
        <v>0</v>
      </c>
      <c r="R25" s="7" t="n">
        <v>0</v>
      </c>
      <c r="S25" s="7" t="n">
        <v>1</v>
      </c>
      <c r="T25" s="7" t="n">
        <v>6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3942.5</v>
      </c>
      <c r="Z25" s="7" t="n">
        <v>3</v>
      </c>
      <c r="AA25" s="7" t="n">
        <v>0</v>
      </c>
      <c r="AB25" s="7" t="n">
        <v>0</v>
      </c>
      <c r="AC25" s="7" t="n">
        <v>0</v>
      </c>
      <c r="AD25" s="7" t="n">
        <v>6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6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3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1119.825</v>
      </c>
      <c r="BQ25" s="7">
        <f>BO25/20*31</f>
        <v/>
      </c>
      <c r="BR25" s="7">
        <f>IFERROR(BL25/BE25,0)</f>
        <v/>
      </c>
    </row>
    <row r="26">
      <c r="A26" s="8" t="n"/>
      <c r="B26" s="8" t="n"/>
      <c r="C26" s="8" t="n"/>
      <c r="D26" s="8" t="inlineStr">
        <is>
          <t>Итого ТЗ</t>
        </is>
      </c>
      <c r="E26" s="9">
        <f>SUM(E17:E25)</f>
        <v/>
      </c>
      <c r="F26" s="9">
        <f>SUM(F17:F25)</f>
        <v/>
      </c>
      <c r="G26" s="9">
        <f>SUM(G17:G25)</f>
        <v/>
      </c>
      <c r="H26" s="9">
        <f>SUM(H17:H25)</f>
        <v/>
      </c>
      <c r="I26" s="9">
        <f>SUM(I17:I25)</f>
        <v/>
      </c>
      <c r="J26" s="9">
        <f>SUM(J17:J25)</f>
        <v/>
      </c>
      <c r="K26" s="9">
        <f>SUM(K17:K25)</f>
        <v/>
      </c>
      <c r="L26" s="9">
        <f>SUM(L17:L25)</f>
        <v/>
      </c>
      <c r="M26" s="9">
        <f>SUM(M17:M25)</f>
        <v/>
      </c>
      <c r="N26" s="9">
        <f>SUM(N17:N25)</f>
        <v/>
      </c>
      <c r="O26" s="9">
        <f>SUM(O17:O25)</f>
        <v/>
      </c>
      <c r="P26" s="9">
        <f>SUM(P17:P25)</f>
        <v/>
      </c>
      <c r="Q26" s="9">
        <f>SUM(Q17:Q25)</f>
        <v/>
      </c>
      <c r="R26" s="9">
        <f>SUM(R17:R25)</f>
        <v/>
      </c>
      <c r="S26" s="9">
        <f>SUM(S17:S25)</f>
        <v/>
      </c>
      <c r="T26" s="9">
        <f>SUM(T17:T25)</f>
        <v/>
      </c>
      <c r="U26" s="9">
        <f>SUM(U17:U25)</f>
        <v/>
      </c>
      <c r="V26" s="9">
        <f>SUM(V17:V25)</f>
        <v/>
      </c>
      <c r="W26" s="9">
        <f>SUM(W17:W25)</f>
        <v/>
      </c>
      <c r="X26" s="9">
        <f>SUM(X17:X25)</f>
        <v/>
      </c>
      <c r="Y26" s="9">
        <f>SUM(Y17:Y25)</f>
        <v/>
      </c>
      <c r="Z26" s="9">
        <f>SUM(Z17:Z25)</f>
        <v/>
      </c>
      <c r="AA26" s="9">
        <f>SUM(AA17:AA25)</f>
        <v/>
      </c>
      <c r="AB26" s="9">
        <f>SUM(AB17:AB25)</f>
        <v/>
      </c>
      <c r="AC26" s="9">
        <f>SUM(AC17:AC25)</f>
        <v/>
      </c>
      <c r="AD26" s="9">
        <f>SUM(AD17:AD25)</f>
        <v/>
      </c>
      <c r="AE26" s="9">
        <f>SUM(AE17:AE25)</f>
        <v/>
      </c>
      <c r="AF26" s="9">
        <f>SUM(AF17:AF25)</f>
        <v/>
      </c>
      <c r="AG26" s="9">
        <f>SUM(AG17:AG25)</f>
        <v/>
      </c>
      <c r="AH26" s="9">
        <f>SUM(AH17:AH25)</f>
        <v/>
      </c>
      <c r="AI26" s="9">
        <f>SUM(AI17:AI25)</f>
        <v/>
      </c>
      <c r="AJ26" s="9">
        <f>SUM(AJ17:AJ25)</f>
        <v/>
      </c>
      <c r="AK26" s="9">
        <f>SUM(AK17:AK25)</f>
        <v/>
      </c>
      <c r="AL26" s="9">
        <f>SUM(AL17:AL25)</f>
        <v/>
      </c>
      <c r="AM26" s="9">
        <f>SUM(AM17:AM25)</f>
        <v/>
      </c>
      <c r="AN26" s="9">
        <f>SUM(AN17:AN25)</f>
        <v/>
      </c>
      <c r="AO26" s="9">
        <f>SUM(AO17:AO25)</f>
        <v/>
      </c>
      <c r="AP26" s="9">
        <f>SUM(AP17:AP25)</f>
        <v/>
      </c>
      <c r="AQ26" s="9">
        <f>SUM(AQ17:AQ25)</f>
        <v/>
      </c>
      <c r="AR26" s="9">
        <f>SUM(AR17:AR25)</f>
        <v/>
      </c>
      <c r="AS26" s="9">
        <f>SUM(AS17:AS25)</f>
        <v/>
      </c>
      <c r="AT26" s="9">
        <f>SUM(AT17:AT25)</f>
        <v/>
      </c>
      <c r="AU26" s="9">
        <f>SUM(AU17:AU25)</f>
        <v/>
      </c>
      <c r="AV26" s="9">
        <f>SUM(AV17:AV25)</f>
        <v/>
      </c>
      <c r="AW26" s="9">
        <f>SUM(AW17:AW25)</f>
        <v/>
      </c>
      <c r="AX26" s="9">
        <f>SUM(AX17:AX25)</f>
        <v/>
      </c>
      <c r="AY26" s="9">
        <f>SUM(AY17:AY25)</f>
        <v/>
      </c>
      <c r="AZ26" s="9">
        <f>SUM(AZ17:AZ25)</f>
        <v/>
      </c>
      <c r="BA26" s="9">
        <f>SUM(BA17:BA25)</f>
        <v/>
      </c>
      <c r="BB26" s="9">
        <f>SUM(BB17:BB25)</f>
        <v/>
      </c>
      <c r="BC26" s="9">
        <f>SUM(BC17:BC25)</f>
        <v/>
      </c>
      <c r="BD26" s="9">
        <f>SUM(BD17:BD25)</f>
        <v/>
      </c>
      <c r="BE26" s="9">
        <f>SUM(BE17:BE25)</f>
        <v/>
      </c>
      <c r="BF26" s="9">
        <f>SUM(BF17:BF25)</f>
        <v/>
      </c>
      <c r="BG26" s="9">
        <f>SUM(BG17:BG25)</f>
        <v/>
      </c>
      <c r="BH26" s="9">
        <f>SUM(BH17:BH25)</f>
        <v/>
      </c>
      <c r="BI26" s="9">
        <f>SUM(BI17:BI25)</f>
        <v/>
      </c>
      <c r="BJ26" s="9">
        <f>SUM(BJ17:BJ25)</f>
        <v/>
      </c>
      <c r="BK26" s="9">
        <f>SUM(BK17:BK25)</f>
        <v/>
      </c>
      <c r="BL26" s="9">
        <f>SUM(BL17:BL25)</f>
        <v/>
      </c>
      <c r="BM26" s="9">
        <f>SUM(BM17:BM25)</f>
        <v/>
      </c>
      <c r="BN26" s="9">
        <f>SUM(BN17:BN25)</f>
        <v/>
      </c>
      <c r="BO26" s="9">
        <f>SUM(BO17:BO25)</f>
        <v/>
      </c>
      <c r="BP26" s="9">
        <f>IFERROR(BK26/BD26,0)</f>
        <v/>
      </c>
      <c r="BQ26" s="9">
        <f>BO26/20*31</f>
        <v/>
      </c>
      <c r="BR26" s="9">
        <f>IFERROR(BL26/BE26,0)</f>
        <v/>
      </c>
    </row>
    <row r="28">
      <c r="A28" s="5" t="n"/>
      <c r="B28" s="5" t="n"/>
      <c r="C28" s="5" t="n"/>
      <c r="D28" s="5" t="inlineStr">
        <is>
          <t>ГРУППОВЫЕ ПРОГРАММЫ</t>
        </is>
      </c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  <c r="BG28" s="5" t="n"/>
      <c r="BH28" s="5" t="n"/>
      <c r="BI28" s="5" t="n"/>
      <c r="BJ28" s="5" t="n"/>
      <c r="BK28" s="5" t="n"/>
      <c r="BL28" s="5" t="n"/>
      <c r="BM28" s="5" t="n"/>
      <c r="BN28" s="5" t="n"/>
      <c r="BO28" s="5" t="n"/>
      <c r="BP28" s="5" t="n"/>
      <c r="BQ28" s="5" t="n"/>
      <c r="BR28" s="5" t="n"/>
    </row>
    <row r="29">
      <c r="A29" s="4" t="inlineStr">
        <is>
          <t>№</t>
        </is>
      </c>
      <c r="B29" s="4" t="inlineStr">
        <is>
          <t>Дата начала</t>
        </is>
      </c>
      <c r="C29" s="4" t="inlineStr">
        <is>
          <t>Статус</t>
        </is>
      </c>
      <c r="D29" s="4" t="inlineStr">
        <is>
          <t>ФИО</t>
        </is>
      </c>
      <c r="E29" s="4" t="inlineStr">
        <is>
          <t>Факт $ из 1С</t>
        </is>
      </c>
      <c r="F29" s="4" t="inlineStr">
        <is>
          <t>Факт ПТ</t>
        </is>
      </c>
      <c r="G29" s="4" t="inlineStr">
        <is>
          <t>Факт $ МГ/секции</t>
        </is>
      </c>
      <c r="H29" s="4" t="inlineStr">
        <is>
          <t>Факт МГ/секции</t>
        </is>
      </c>
      <c r="I29" s="4" t="inlineStr">
        <is>
          <t>Факт ВПТ</t>
        </is>
      </c>
      <c r="J29" s="4" t="inlineStr">
        <is>
          <t>Тех. задание ПТ</t>
        </is>
      </c>
      <c r="K29" s="4" t="inlineStr">
        <is>
          <t>Тех задание $</t>
        </is>
      </c>
      <c r="L29" s="4" t="inlineStr">
        <is>
          <t>Тех. задание ВПТ</t>
        </is>
      </c>
      <c r="M29" s="4" t="inlineStr">
        <is>
          <t>Разница ПТ $</t>
        </is>
      </c>
      <c r="N29" s="4" t="inlineStr">
        <is>
          <t>Факт СПЛИТ</t>
        </is>
      </c>
      <c r="O29" s="4" t="inlineStr">
        <is>
          <t>Факт $ из 1С</t>
        </is>
      </c>
      <c r="P29" s="4" t="inlineStr">
        <is>
          <t>Факт ПТ</t>
        </is>
      </c>
      <c r="Q29" s="4" t="inlineStr">
        <is>
          <t>Факт $ МГ/секции</t>
        </is>
      </c>
      <c r="R29" s="4" t="inlineStr">
        <is>
          <t>Факт МГ/секции</t>
        </is>
      </c>
      <c r="S29" s="4" t="inlineStr">
        <is>
          <t>Факт ВПТ</t>
        </is>
      </c>
      <c r="T29" s="4" t="inlineStr">
        <is>
          <t>Тех. задание ПТ</t>
        </is>
      </c>
      <c r="U29" s="4" t="inlineStr">
        <is>
          <t>Тех задание $</t>
        </is>
      </c>
      <c r="V29" s="4" t="inlineStr">
        <is>
          <t>Тех. задание ВПТ</t>
        </is>
      </c>
      <c r="W29" s="4" t="inlineStr">
        <is>
          <t>Разница ПТ $</t>
        </is>
      </c>
      <c r="X29" s="4" t="inlineStr">
        <is>
          <t>Факт СПЛИТ</t>
        </is>
      </c>
      <c r="Y29" s="4" t="inlineStr">
        <is>
          <t>Факт $ из 1С</t>
        </is>
      </c>
      <c r="Z29" s="4" t="inlineStr">
        <is>
          <t>Факт ПТ</t>
        </is>
      </c>
      <c r="AA29" s="4" t="inlineStr">
        <is>
          <t>Факт $ МГ/секции</t>
        </is>
      </c>
      <c r="AB29" s="4" t="inlineStr">
        <is>
          <t>Факт МГ/секции</t>
        </is>
      </c>
      <c r="AC29" s="4" t="inlineStr">
        <is>
          <t>Факт ВПТ</t>
        </is>
      </c>
      <c r="AD29" s="4" t="inlineStr">
        <is>
          <t>Тех. задание ПТ</t>
        </is>
      </c>
      <c r="AE29" s="4" t="inlineStr">
        <is>
          <t>Тех задание $</t>
        </is>
      </c>
      <c r="AF29" s="4" t="inlineStr">
        <is>
          <t>Тех. задание ВПТ</t>
        </is>
      </c>
      <c r="AG29" s="4" t="inlineStr">
        <is>
          <t>Разница ПТ $</t>
        </is>
      </c>
      <c r="AH29" s="4" t="inlineStr">
        <is>
          <t>Факт СПЛИТ</t>
        </is>
      </c>
      <c r="AI29" s="4" t="inlineStr">
        <is>
          <t>Факт $ из 1С</t>
        </is>
      </c>
      <c r="AJ29" s="4" t="inlineStr">
        <is>
          <t>Факт ПТ</t>
        </is>
      </c>
      <c r="AK29" s="4" t="inlineStr">
        <is>
          <t>Факт $ МГ/секции</t>
        </is>
      </c>
      <c r="AL29" s="4" t="inlineStr">
        <is>
          <t>Факт МГ/секции</t>
        </is>
      </c>
      <c r="AM29" s="4" t="inlineStr">
        <is>
          <t>Факт ВПТ</t>
        </is>
      </c>
      <c r="AN29" s="4" t="inlineStr">
        <is>
          <t>Тех. задание ПТ</t>
        </is>
      </c>
      <c r="AO29" s="4" t="inlineStr">
        <is>
          <t>Тех задание $</t>
        </is>
      </c>
      <c r="AP29" s="4" t="inlineStr">
        <is>
          <t>Тех. задание ВПТ</t>
        </is>
      </c>
      <c r="AQ29" s="4" t="inlineStr">
        <is>
          <t>Разница ПТ $</t>
        </is>
      </c>
      <c r="AR29" s="4" t="inlineStr">
        <is>
          <t>Факт СПЛИТ</t>
        </is>
      </c>
      <c r="AS29" s="4" t="inlineStr">
        <is>
          <t>Факт $ из 1С</t>
        </is>
      </c>
      <c r="AT29" s="4" t="inlineStr">
        <is>
          <t>Факт ПТ</t>
        </is>
      </c>
      <c r="AU29" s="4" t="inlineStr">
        <is>
          <t>Факт $ МГ/секции</t>
        </is>
      </c>
      <c r="AV29" s="4" t="inlineStr">
        <is>
          <t>Факт МГ/секции</t>
        </is>
      </c>
      <c r="AW29" s="4" t="inlineStr">
        <is>
          <t>Факт ВПТ</t>
        </is>
      </c>
      <c r="AX29" s="4" t="inlineStr">
        <is>
          <t>Тех. задание ПТ</t>
        </is>
      </c>
      <c r="AY29" s="4" t="inlineStr">
        <is>
          <t>Тех задание $</t>
        </is>
      </c>
      <c r="AZ29" s="4" t="inlineStr">
        <is>
          <t>Тех. задание ВПТ</t>
        </is>
      </c>
      <c r="BA29" s="4" t="inlineStr">
        <is>
          <t>Разница ПТ $</t>
        </is>
      </c>
      <c r="BB29" s="4" t="inlineStr">
        <is>
          <t>Факт СПЛИТ</t>
        </is>
      </c>
      <c r="BC29" s="4" t="inlineStr"/>
      <c r="BD29" s="4" t="inlineStr">
        <is>
          <t>Тех. задание ПТ</t>
        </is>
      </c>
      <c r="BE29" s="4" t="inlineStr">
        <is>
          <t>Факт ПТ</t>
        </is>
      </c>
      <c r="BF29" s="4" t="inlineStr">
        <is>
          <t>Факт СПЛИТ</t>
        </is>
      </c>
      <c r="BG29" s="4" t="inlineStr">
        <is>
          <t>Тех. задание ВПТ</t>
        </is>
      </c>
      <c r="BH29" s="4" t="inlineStr">
        <is>
          <t>Факт ВПТ</t>
        </is>
      </c>
      <c r="BI29" s="4" t="inlineStr">
        <is>
          <t>Тех. задание</t>
        </is>
      </c>
      <c r="BJ29" s="4" t="inlineStr">
        <is>
          <t>Факт</t>
        </is>
      </c>
      <c r="BK29" s="4" t="inlineStr">
        <is>
          <t>Тех задание $</t>
        </is>
      </c>
      <c r="BL29" s="4" t="inlineStr">
        <is>
          <t>Факт ПТ 1С $</t>
        </is>
      </c>
      <c r="BM29" s="4" t="inlineStr">
        <is>
          <t>Факт МГ/секции 1С $</t>
        </is>
      </c>
      <c r="BN29" s="4" t="inlineStr">
        <is>
          <t>Прочие услуги $</t>
        </is>
      </c>
      <c r="BO29" s="4" t="inlineStr">
        <is>
          <t>Факт общий $</t>
        </is>
      </c>
      <c r="BP29" s="4" t="inlineStr">
        <is>
          <t>Средняя стоимость ПТ прошлого месяца $</t>
        </is>
      </c>
      <c r="BQ29" s="4" t="inlineStr">
        <is>
          <t>Ранрейт $</t>
        </is>
      </c>
      <c r="BR29" s="4" t="inlineStr">
        <is>
          <t>Средняя стоимость ПТ на новый месяц</t>
        </is>
      </c>
    </row>
    <row r="30">
      <c r="A30" s="6" t="n">
        <v>16</v>
      </c>
      <c r="B30" s="6" t="inlineStr">
        <is>
          <t>2026-06-01</t>
        </is>
      </c>
      <c r="C30" s="6" t="inlineStr">
        <is>
          <t>ТВК</t>
        </is>
      </c>
      <c r="D30" s="6" t="inlineStr">
        <is>
          <t>Вдовина Вера Юрьевна</t>
        </is>
      </c>
      <c r="E30" s="7" t="n">
        <v>18980</v>
      </c>
      <c r="F30" s="7" t="n">
        <v>12</v>
      </c>
      <c r="G30" s="7" t="n">
        <v>0</v>
      </c>
      <c r="H30" s="7" t="n">
        <v>0</v>
      </c>
      <c r="I30" s="7" t="n">
        <v>0</v>
      </c>
      <c r="J30" s="7" t="n">
        <v>28</v>
      </c>
      <c r="K30" s="7">
        <f>ROUND(J30*BP30/100,0)*100</f>
        <v/>
      </c>
      <c r="L30" s="7" t="n">
        <v>0</v>
      </c>
      <c r="M30" s="7">
        <f>E30-K30</f>
        <v/>
      </c>
      <c r="N30" s="7" t="n">
        <v>7</v>
      </c>
      <c r="O30" s="7" t="n">
        <v>31435</v>
      </c>
      <c r="P30" s="7" t="n">
        <v>19</v>
      </c>
      <c r="Q30" s="7" t="n">
        <v>0</v>
      </c>
      <c r="R30" s="7" t="n">
        <v>0</v>
      </c>
      <c r="S30" s="7" t="n">
        <v>0</v>
      </c>
      <c r="T30" s="7" t="n">
        <v>28</v>
      </c>
      <c r="U30" s="7">
        <f>ROUND(T30*BP30/100,0)*100</f>
        <v/>
      </c>
      <c r="V30" s="7" t="n">
        <v>0</v>
      </c>
      <c r="W30" s="7">
        <f>O30-U30</f>
        <v/>
      </c>
      <c r="X30" s="7" t="n">
        <v>7</v>
      </c>
      <c r="Y30" s="7" t="n">
        <v>29670</v>
      </c>
      <c r="Z30" s="7" t="n">
        <v>18</v>
      </c>
      <c r="AA30" s="7" t="n">
        <v>0</v>
      </c>
      <c r="AB30" s="7" t="n">
        <v>0</v>
      </c>
      <c r="AC30" s="7" t="n">
        <v>0</v>
      </c>
      <c r="AD30" s="7" t="n">
        <v>28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2</v>
      </c>
      <c r="AI30" s="7" t="n">
        <v>0</v>
      </c>
      <c r="AJ30" s="7" t="n">
        <v>0</v>
      </c>
      <c r="AK30" s="7" t="n">
        <v>0</v>
      </c>
      <c r="AL30" s="7" t="n">
        <v>0</v>
      </c>
      <c r="AM30" s="7" t="n">
        <v>0</v>
      </c>
      <c r="AN30" s="7" t="n">
        <v>28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12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1819.927685950413</v>
      </c>
      <c r="BQ30" s="7">
        <f>BO30/20*31</f>
        <v/>
      </c>
      <c r="BR30" s="7">
        <f>IFERROR(BL30/BE30,0)</f>
        <v/>
      </c>
    </row>
    <row r="31">
      <c r="A31" s="6" t="n">
        <v>17</v>
      </c>
      <c r="B31" s="6" t="inlineStr">
        <is>
          <t>2026-06-01</t>
        </is>
      </c>
      <c r="C31" s="6" t="inlineStr">
        <is>
          <t>Эксперт</t>
        </is>
      </c>
      <c r="D31" s="6" t="inlineStr">
        <is>
          <t>Носонова Елена Валерьевна</t>
        </is>
      </c>
      <c r="E31" s="7" t="n">
        <v>16906.5</v>
      </c>
      <c r="F31" s="7" t="n">
        <v>9</v>
      </c>
      <c r="G31" s="7" t="n">
        <v>0</v>
      </c>
      <c r="H31" s="7" t="n">
        <v>0</v>
      </c>
      <c r="I31" s="7" t="n">
        <v>0</v>
      </c>
      <c r="J31" s="7" t="n">
        <v>15</v>
      </c>
      <c r="K31" s="7">
        <f>ROUND(J31*BP31/100,0)*100</f>
        <v/>
      </c>
      <c r="L31" s="7" t="n">
        <v>0</v>
      </c>
      <c r="M31" s="7">
        <f>E31-K31</f>
        <v/>
      </c>
      <c r="N31" s="7" t="n">
        <v>2</v>
      </c>
      <c r="O31" s="7" t="n">
        <v>28996.75</v>
      </c>
      <c r="P31" s="7" t="n">
        <v>15</v>
      </c>
      <c r="Q31" s="7" t="n">
        <v>0</v>
      </c>
      <c r="R31" s="7" t="n">
        <v>0</v>
      </c>
      <c r="S31" s="7" t="n">
        <v>0</v>
      </c>
      <c r="T31" s="7" t="n">
        <v>15</v>
      </c>
      <c r="U31" s="7">
        <f>ROUND(T31*BP31/100,0)*100</f>
        <v/>
      </c>
      <c r="V31" s="7" t="n">
        <v>0</v>
      </c>
      <c r="W31" s="7">
        <f>O31-U31</f>
        <v/>
      </c>
      <c r="X31" s="7" t="n">
        <v>2</v>
      </c>
      <c r="Y31" s="7" t="n">
        <v>19341.75</v>
      </c>
      <c r="Z31" s="7" t="n">
        <v>11</v>
      </c>
      <c r="AA31" s="7" t="n">
        <v>0</v>
      </c>
      <c r="AB31" s="7" t="n">
        <v>0</v>
      </c>
      <c r="AC31" s="7" t="n">
        <v>0</v>
      </c>
      <c r="AD31" s="7" t="n">
        <v>15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1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15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7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1791.944852941177</v>
      </c>
      <c r="BQ31" s="7">
        <f>BO31/20*31</f>
        <v/>
      </c>
      <c r="BR31" s="7">
        <f>IFERROR(BL31/BE31,0)</f>
        <v/>
      </c>
    </row>
    <row r="32">
      <c r="A32" s="6" t="n">
        <v>18</v>
      </c>
      <c r="B32" s="6" t="inlineStr">
        <is>
          <t>2026-06-01</t>
        </is>
      </c>
      <c r="C32" s="6" t="inlineStr">
        <is>
          <t>МТ</t>
        </is>
      </c>
      <c r="D32" s="6" t="inlineStr">
        <is>
          <t>Поминова Анна Анатольевна</t>
        </is>
      </c>
      <c r="E32" s="7" t="n">
        <v>9055.5</v>
      </c>
      <c r="F32" s="7" t="n">
        <v>7</v>
      </c>
      <c r="G32" s="7" t="n">
        <v>880</v>
      </c>
      <c r="H32" s="7" t="n">
        <v>1</v>
      </c>
      <c r="I32" s="7" t="n">
        <v>1</v>
      </c>
      <c r="J32" s="7" t="n">
        <v>6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3881</v>
      </c>
      <c r="P32" s="7" t="n">
        <v>3</v>
      </c>
      <c r="Q32" s="7" t="n">
        <v>880</v>
      </c>
      <c r="R32" s="7" t="n">
        <v>1</v>
      </c>
      <c r="S32" s="7" t="n">
        <v>1</v>
      </c>
      <c r="T32" s="7" t="n">
        <v>6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6527</v>
      </c>
      <c r="Z32" s="7" t="n">
        <v>5</v>
      </c>
      <c r="AA32" s="7" t="n">
        <v>0</v>
      </c>
      <c r="AB32" s="7" t="n">
        <v>0</v>
      </c>
      <c r="AC32" s="7" t="n">
        <v>0</v>
      </c>
      <c r="AD32" s="7" t="n">
        <v>6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0</v>
      </c>
      <c r="AJ32" s="7" t="n">
        <v>0</v>
      </c>
      <c r="AK32" s="7" t="n">
        <v>0</v>
      </c>
      <c r="AL32" s="7" t="n">
        <v>0</v>
      </c>
      <c r="AM32" s="7" t="n">
        <v>0</v>
      </c>
      <c r="AN32" s="7" t="n">
        <v>6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0</v>
      </c>
      <c r="AT32" s="7" t="n">
        <v>0</v>
      </c>
      <c r="AU32" s="7" t="n">
        <v>0</v>
      </c>
      <c r="AV32" s="7" t="n">
        <v>0</v>
      </c>
      <c r="AW32" s="7" t="n">
        <v>0</v>
      </c>
      <c r="AX32" s="7" t="n">
        <v>3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1210.964285714286</v>
      </c>
      <c r="BQ32" s="7">
        <f>BO32/20*31</f>
        <v/>
      </c>
      <c r="BR32" s="7">
        <f>IFERROR(BL32/BE32,0)</f>
        <v/>
      </c>
    </row>
    <row r="33">
      <c r="A33" s="6" t="n">
        <v>19</v>
      </c>
      <c r="B33" s="6" t="inlineStr">
        <is>
          <t>2026-06-01</t>
        </is>
      </c>
      <c r="C33" s="6" t="inlineStr">
        <is>
          <t>ПТ</t>
        </is>
      </c>
      <c r="D33" s="6" t="inlineStr">
        <is>
          <t>Романов Валерий Валерьевич</t>
        </is>
      </c>
      <c r="E33" s="7" t="n">
        <v>2460</v>
      </c>
      <c r="F33" s="7" t="n">
        <v>2</v>
      </c>
      <c r="G33" s="7" t="n">
        <v>0</v>
      </c>
      <c r="H33" s="7" t="n">
        <v>0</v>
      </c>
      <c r="I33" s="7" t="n">
        <v>0</v>
      </c>
      <c r="J33" s="7" t="n">
        <v>1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0</v>
      </c>
      <c r="T33" s="7" t="n">
        <v>1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0</v>
      </c>
      <c r="AD33" s="7" t="n">
        <v>1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1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0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1230</v>
      </c>
      <c r="BQ33" s="7">
        <f>BO33/20*31</f>
        <v/>
      </c>
      <c r="BR33" s="7">
        <f>IFERROR(BL33/BE33,0)</f>
        <v/>
      </c>
    </row>
    <row r="34">
      <c r="A34" s="6" t="n">
        <v>20</v>
      </c>
      <c r="B34" s="6" t="inlineStr">
        <is>
          <t>2026-06-01</t>
        </is>
      </c>
      <c r="C34" s="6" t="inlineStr">
        <is>
          <t>ТВК</t>
        </is>
      </c>
      <c r="D34" s="6" t="inlineStr">
        <is>
          <t>Севрюк Наталья Фангаровна</t>
        </is>
      </c>
      <c r="E34" s="7" t="n">
        <v>29151.25</v>
      </c>
      <c r="F34" s="7" t="n">
        <v>18</v>
      </c>
      <c r="G34" s="7" t="n">
        <v>10197.5</v>
      </c>
      <c r="H34" s="7" t="n">
        <v>12</v>
      </c>
      <c r="I34" s="7" t="n">
        <v>0</v>
      </c>
      <c r="J34" s="7" t="n">
        <v>21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16201.25</v>
      </c>
      <c r="P34" s="7" t="n">
        <v>10</v>
      </c>
      <c r="Q34" s="7" t="n">
        <v>6827.5</v>
      </c>
      <c r="R34" s="7" t="n">
        <v>8</v>
      </c>
      <c r="S34" s="7" t="n">
        <v>0</v>
      </c>
      <c r="T34" s="7" t="n">
        <v>21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17688.75</v>
      </c>
      <c r="Z34" s="7" t="n">
        <v>11</v>
      </c>
      <c r="AA34" s="7" t="n">
        <v>0</v>
      </c>
      <c r="AB34" s="7" t="n">
        <v>0</v>
      </c>
      <c r="AC34" s="7" t="n">
        <v>0</v>
      </c>
      <c r="AD34" s="7" t="n">
        <v>21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0</v>
      </c>
      <c r="AJ34" s="7" t="n">
        <v>0</v>
      </c>
      <c r="AK34" s="7" t="n">
        <v>0</v>
      </c>
      <c r="AL34" s="7" t="n">
        <v>0</v>
      </c>
      <c r="AM34" s="7" t="n">
        <v>0</v>
      </c>
      <c r="AN34" s="7" t="n">
        <v>21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9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1262.933804347826</v>
      </c>
      <c r="BQ34" s="7">
        <f>BO34/20*31</f>
        <v/>
      </c>
      <c r="BR34" s="7">
        <f>IFERROR(BL34/BE34,0)</f>
        <v/>
      </c>
    </row>
    <row r="35">
      <c r="A35" s="8" t="n"/>
      <c r="B35" s="8" t="n"/>
      <c r="C35" s="8" t="n"/>
      <c r="D35" s="8" t="inlineStr">
        <is>
          <t>Итого ГП</t>
        </is>
      </c>
      <c r="E35" s="9">
        <f>SUM(E30:E34)</f>
        <v/>
      </c>
      <c r="F35" s="9">
        <f>SUM(F30:F34)</f>
        <v/>
      </c>
      <c r="G35" s="9">
        <f>SUM(G30:G34)</f>
        <v/>
      </c>
      <c r="H35" s="9">
        <f>SUM(H30:H34)</f>
        <v/>
      </c>
      <c r="I35" s="9">
        <f>SUM(I30:I34)</f>
        <v/>
      </c>
      <c r="J35" s="9">
        <f>SUM(J30:J34)</f>
        <v/>
      </c>
      <c r="K35" s="9">
        <f>SUM(K30:K34)</f>
        <v/>
      </c>
      <c r="L35" s="9">
        <f>SUM(L30:L34)</f>
        <v/>
      </c>
      <c r="M35" s="9">
        <f>SUM(M30:M34)</f>
        <v/>
      </c>
      <c r="N35" s="9">
        <f>SUM(N30:N34)</f>
        <v/>
      </c>
      <c r="O35" s="9">
        <f>SUM(O30:O34)</f>
        <v/>
      </c>
      <c r="P35" s="9">
        <f>SUM(P30:P34)</f>
        <v/>
      </c>
      <c r="Q35" s="9">
        <f>SUM(Q30:Q34)</f>
        <v/>
      </c>
      <c r="R35" s="9">
        <f>SUM(R30:R34)</f>
        <v/>
      </c>
      <c r="S35" s="9">
        <f>SUM(S30:S34)</f>
        <v/>
      </c>
      <c r="T35" s="9">
        <f>SUM(T30:T34)</f>
        <v/>
      </c>
      <c r="U35" s="9">
        <f>SUM(U30:U34)</f>
        <v/>
      </c>
      <c r="V35" s="9">
        <f>SUM(V30:V34)</f>
        <v/>
      </c>
      <c r="W35" s="9">
        <f>SUM(W30:W34)</f>
        <v/>
      </c>
      <c r="X35" s="9">
        <f>SUM(X30:X34)</f>
        <v/>
      </c>
      <c r="Y35" s="9">
        <f>SUM(Y30:Y34)</f>
        <v/>
      </c>
      <c r="Z35" s="9">
        <f>SUM(Z30:Z34)</f>
        <v/>
      </c>
      <c r="AA35" s="9">
        <f>SUM(AA30:AA34)</f>
        <v/>
      </c>
      <c r="AB35" s="9">
        <f>SUM(AB30:AB34)</f>
        <v/>
      </c>
      <c r="AC35" s="9">
        <f>SUM(AC30:AC34)</f>
        <v/>
      </c>
      <c r="AD35" s="9">
        <f>SUM(AD30:AD34)</f>
        <v/>
      </c>
      <c r="AE35" s="9">
        <f>SUM(AE30:AE34)</f>
        <v/>
      </c>
      <c r="AF35" s="9">
        <f>SUM(AF30:AF34)</f>
        <v/>
      </c>
      <c r="AG35" s="9">
        <f>SUM(AG30:AG34)</f>
        <v/>
      </c>
      <c r="AH35" s="9">
        <f>SUM(AH30:AH34)</f>
        <v/>
      </c>
      <c r="AI35" s="9">
        <f>SUM(AI30:AI34)</f>
        <v/>
      </c>
      <c r="AJ35" s="9">
        <f>SUM(AJ30:AJ34)</f>
        <v/>
      </c>
      <c r="AK35" s="9">
        <f>SUM(AK30:AK34)</f>
        <v/>
      </c>
      <c r="AL35" s="9">
        <f>SUM(AL30:AL34)</f>
        <v/>
      </c>
      <c r="AM35" s="9">
        <f>SUM(AM30:AM34)</f>
        <v/>
      </c>
      <c r="AN35" s="9">
        <f>SUM(AN30:AN34)</f>
        <v/>
      </c>
      <c r="AO35" s="9">
        <f>SUM(AO30:AO34)</f>
        <v/>
      </c>
      <c r="AP35" s="9">
        <f>SUM(AP30:AP34)</f>
        <v/>
      </c>
      <c r="AQ35" s="9">
        <f>SUM(AQ30:AQ34)</f>
        <v/>
      </c>
      <c r="AR35" s="9">
        <f>SUM(AR30:AR34)</f>
        <v/>
      </c>
      <c r="AS35" s="9">
        <f>SUM(AS30:AS34)</f>
        <v/>
      </c>
      <c r="AT35" s="9">
        <f>SUM(AT30:AT34)</f>
        <v/>
      </c>
      <c r="AU35" s="9">
        <f>SUM(AU30:AU34)</f>
        <v/>
      </c>
      <c r="AV35" s="9">
        <f>SUM(AV30:AV34)</f>
        <v/>
      </c>
      <c r="AW35" s="9">
        <f>SUM(AW30:AW34)</f>
        <v/>
      </c>
      <c r="AX35" s="9">
        <f>SUM(AX30:AX34)</f>
        <v/>
      </c>
      <c r="AY35" s="9">
        <f>SUM(AY30:AY34)</f>
        <v/>
      </c>
      <c r="AZ35" s="9">
        <f>SUM(AZ30:AZ34)</f>
        <v/>
      </c>
      <c r="BA35" s="9">
        <f>SUM(BA30:BA34)</f>
        <v/>
      </c>
      <c r="BB35" s="9">
        <f>SUM(BB30:BB34)</f>
        <v/>
      </c>
      <c r="BC35" s="9">
        <f>SUM(BC30:BC34)</f>
        <v/>
      </c>
      <c r="BD35" s="9">
        <f>SUM(BD30:BD34)</f>
        <v/>
      </c>
      <c r="BE35" s="9">
        <f>SUM(BE30:BE34)</f>
        <v/>
      </c>
      <c r="BF35" s="9">
        <f>SUM(BF30:BF34)</f>
        <v/>
      </c>
      <c r="BG35" s="9">
        <f>SUM(BG30:BG34)</f>
        <v/>
      </c>
      <c r="BH35" s="9">
        <f>SUM(BH30:BH34)</f>
        <v/>
      </c>
      <c r="BI35" s="9">
        <f>SUM(BI30:BI34)</f>
        <v/>
      </c>
      <c r="BJ35" s="9">
        <f>SUM(BJ30:BJ34)</f>
        <v/>
      </c>
      <c r="BK35" s="9">
        <f>SUM(BK30:BK34)</f>
        <v/>
      </c>
      <c r="BL35" s="9">
        <f>SUM(BL30:BL34)</f>
        <v/>
      </c>
      <c r="BM35" s="9">
        <f>SUM(BM30:BM34)</f>
        <v/>
      </c>
      <c r="BN35" s="9">
        <f>SUM(BN30:BN34)</f>
        <v/>
      </c>
      <c r="BO35" s="9">
        <f>SUM(BO30:BO34)</f>
        <v/>
      </c>
      <c r="BP35" s="9">
        <f>IFERROR(BK35/BD35,0)</f>
        <v/>
      </c>
      <c r="BQ35" s="9">
        <f>BO35/20*31</f>
        <v/>
      </c>
      <c r="BR35" s="9">
        <f>IFERROR(BL35/BE35,0)</f>
        <v/>
      </c>
    </row>
    <row r="37">
      <c r="A37" s="10" t="n"/>
      <c r="B37" s="10" t="n"/>
      <c r="C37" s="10" t="n"/>
      <c r="D37" s="10" t="inlineStr">
        <is>
          <t>Итого</t>
        </is>
      </c>
      <c r="E37" s="11">
        <f>SUM(E13,E26,E35)</f>
        <v/>
      </c>
      <c r="F37" s="11">
        <f>SUM(F13,F26,F35)</f>
        <v/>
      </c>
      <c r="G37" s="11">
        <f>SUM(G13,G26,G35)</f>
        <v/>
      </c>
      <c r="H37" s="11">
        <f>SUM(H13,H26,H35)</f>
        <v/>
      </c>
      <c r="I37" s="11">
        <f>SUM(I13,I26,I35)</f>
        <v/>
      </c>
      <c r="J37" s="11">
        <f>SUM(J13,J26,J35)</f>
        <v/>
      </c>
      <c r="K37" s="11">
        <f>SUM(K13,K26,K35)</f>
        <v/>
      </c>
      <c r="L37" s="11">
        <f>SUM(L13,L26,L35)</f>
        <v/>
      </c>
      <c r="M37" s="11">
        <f>SUM(M13,M26,M35)</f>
        <v/>
      </c>
      <c r="N37" s="11">
        <f>SUM(N13,N26,N35)</f>
        <v/>
      </c>
      <c r="O37" s="11">
        <f>SUM(O13,O26,O35)</f>
        <v/>
      </c>
      <c r="P37" s="11">
        <f>SUM(P13,P26,P35)</f>
        <v/>
      </c>
      <c r="Q37" s="11">
        <f>SUM(Q13,Q26,Q35)</f>
        <v/>
      </c>
      <c r="R37" s="11">
        <f>SUM(R13,R26,R35)</f>
        <v/>
      </c>
      <c r="S37" s="11">
        <f>SUM(S13,S26,S35)</f>
        <v/>
      </c>
      <c r="T37" s="11">
        <f>SUM(T13,T26,T35)</f>
        <v/>
      </c>
      <c r="U37" s="11">
        <f>SUM(U13,U26,U35)</f>
        <v/>
      </c>
      <c r="V37" s="11">
        <f>SUM(V13,V26,V35)</f>
        <v/>
      </c>
      <c r="W37" s="11">
        <f>SUM(W13,W26,W35)</f>
        <v/>
      </c>
      <c r="X37" s="11">
        <f>SUM(X13,X26,X35)</f>
        <v/>
      </c>
      <c r="Y37" s="11">
        <f>SUM(Y13,Y26,Y35)</f>
        <v/>
      </c>
      <c r="Z37" s="11">
        <f>SUM(Z13,Z26,Z35)</f>
        <v/>
      </c>
      <c r="AA37" s="11">
        <f>SUM(AA13,AA26,AA35)</f>
        <v/>
      </c>
      <c r="AB37" s="11">
        <f>SUM(AB13,AB26,AB35)</f>
        <v/>
      </c>
      <c r="AC37" s="11">
        <f>SUM(AC13,AC26,AC35)</f>
        <v/>
      </c>
      <c r="AD37" s="11">
        <f>SUM(AD13,AD26,AD35)</f>
        <v/>
      </c>
      <c r="AE37" s="11">
        <f>SUM(AE13,AE26,AE35)</f>
        <v/>
      </c>
      <c r="AF37" s="11">
        <f>SUM(AF13,AF26,AF35)</f>
        <v/>
      </c>
      <c r="AG37" s="11">
        <f>SUM(AG13,AG26,AG35)</f>
        <v/>
      </c>
      <c r="AH37" s="11">
        <f>SUM(AH13,AH26,AH35)</f>
        <v/>
      </c>
      <c r="AI37" s="11">
        <f>SUM(AI13,AI26,AI35)</f>
        <v/>
      </c>
      <c r="AJ37" s="11">
        <f>SUM(AJ13,AJ26,AJ35)</f>
        <v/>
      </c>
      <c r="AK37" s="11">
        <f>SUM(AK13,AK26,AK35)</f>
        <v/>
      </c>
      <c r="AL37" s="11">
        <f>SUM(AL13,AL26,AL35)</f>
        <v/>
      </c>
      <c r="AM37" s="11">
        <f>SUM(AM13,AM26,AM35)</f>
        <v/>
      </c>
      <c r="AN37" s="11">
        <f>SUM(AN13,AN26,AN35)</f>
        <v/>
      </c>
      <c r="AO37" s="11">
        <f>SUM(AO13,AO26,AO35)</f>
        <v/>
      </c>
      <c r="AP37" s="11">
        <f>SUM(AP13,AP26,AP35)</f>
        <v/>
      </c>
      <c r="AQ37" s="11">
        <f>SUM(AQ13,AQ26,AQ35)</f>
        <v/>
      </c>
      <c r="AR37" s="11">
        <f>SUM(AR13,AR26,AR35)</f>
        <v/>
      </c>
      <c r="AS37" s="11">
        <f>SUM(AS13,AS26,AS35)</f>
        <v/>
      </c>
      <c r="AT37" s="11">
        <f>SUM(AT13,AT26,AT35)</f>
        <v/>
      </c>
      <c r="AU37" s="11">
        <f>SUM(AU13,AU26,AU35)</f>
        <v/>
      </c>
      <c r="AV37" s="11">
        <f>SUM(AV13,AV26,AV35)</f>
        <v/>
      </c>
      <c r="AW37" s="11">
        <f>SUM(AW13,AW26,AW35)</f>
        <v/>
      </c>
      <c r="AX37" s="11">
        <f>SUM(AX13,AX26,AX35)</f>
        <v/>
      </c>
      <c r="AY37" s="11">
        <f>SUM(AY13,AY26,AY35)</f>
        <v/>
      </c>
      <c r="AZ37" s="11">
        <f>SUM(AZ13,AZ26,AZ35)</f>
        <v/>
      </c>
      <c r="BA37" s="11">
        <f>SUM(BA13,BA26,BA35)</f>
        <v/>
      </c>
      <c r="BB37" s="11">
        <f>SUM(BB13,BB26,BB35)</f>
        <v/>
      </c>
      <c r="BC37" s="11">
        <f>SUM(BC13,BC26,BC35)</f>
        <v/>
      </c>
      <c r="BD37" s="11">
        <f>SUM(BD13,BD26,BD35)</f>
        <v/>
      </c>
      <c r="BE37" s="11">
        <f>SUM(BE13,BE26,BE35)</f>
        <v/>
      </c>
      <c r="BF37" s="11">
        <f>SUM(BF13,BF26,BF35)</f>
        <v/>
      </c>
      <c r="BG37" s="11">
        <f>SUM(BG13,BG26,BG35)</f>
        <v/>
      </c>
      <c r="BH37" s="11">
        <f>SUM(BH13,BH26,BH35)</f>
        <v/>
      </c>
      <c r="BI37" s="11">
        <f>SUM(BI13,BI26,BI35)</f>
        <v/>
      </c>
      <c r="BJ37" s="11">
        <f>SUM(BJ13,BJ26,BJ35)</f>
        <v/>
      </c>
      <c r="BK37" s="11">
        <f>SUM(BK13,BK26,BK35)</f>
        <v/>
      </c>
      <c r="BL37" s="11">
        <f>SUM(BL13,BL26,BL35)</f>
        <v/>
      </c>
      <c r="BM37" s="11">
        <f>SUM(BM13,BM26,BM35)</f>
        <v/>
      </c>
      <c r="BN37" s="11">
        <f>SUM(BN13,BN26,BN35)</f>
        <v/>
      </c>
      <c r="BO37" s="11">
        <f>SUM(BO13,BO26,BO35)</f>
        <v/>
      </c>
      <c r="BP37" s="11">
        <f>IFERROR(BK37/BD37,0)</f>
        <v/>
      </c>
      <c r="BQ37" s="11">
        <f>BO37/20*31</f>
        <v/>
      </c>
      <c r="BR37" s="11">
        <f>IFERROR(BL37/BE37,0)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2">
    <cfRule type="dataBar" priority="1">
      <dataBar showValue="1">
        <cfvo type="num" val="0"/>
        <cfvo type="num" val="0"/>
        <color rgb="00D8B4FE"/>
      </dataBar>
    </cfRule>
  </conditionalFormatting>
  <conditionalFormatting sqref="M17:M25">
    <cfRule type="dataBar" priority="2">
      <dataBar showValue="1">
        <cfvo type="num" val="0"/>
        <cfvo type="num" val="0"/>
        <color rgb="00D8B4FE"/>
      </dataBar>
    </cfRule>
  </conditionalFormatting>
  <conditionalFormatting sqref="M30:M34">
    <cfRule type="dataBar" priority="3">
      <dataBar showValue="1">
        <cfvo type="num" val="0"/>
        <cfvo type="num" val="0"/>
        <color rgb="00D8B4FE"/>
      </dataBar>
    </cfRule>
  </conditionalFormatting>
  <conditionalFormatting sqref="W7:W12">
    <cfRule type="dataBar" priority="4">
      <dataBar showValue="1">
        <cfvo type="num" val="0"/>
        <cfvo type="num" val="0"/>
        <color rgb="00D8B4FE"/>
      </dataBar>
    </cfRule>
  </conditionalFormatting>
  <conditionalFormatting sqref="W17:W25">
    <cfRule type="dataBar" priority="5">
      <dataBar showValue="1">
        <cfvo type="num" val="0"/>
        <cfvo type="num" val="0"/>
        <color rgb="00D8B4FE"/>
      </dataBar>
    </cfRule>
  </conditionalFormatting>
  <conditionalFormatting sqref="W30:W34">
    <cfRule type="dataBar" priority="6">
      <dataBar showValue="1">
        <cfvo type="num" val="0"/>
        <cfvo type="num" val="0"/>
        <color rgb="00D8B4FE"/>
      </dataBar>
    </cfRule>
  </conditionalFormatting>
  <conditionalFormatting sqref="AG7:AG12">
    <cfRule type="dataBar" priority="7">
      <dataBar showValue="1">
        <cfvo type="num" val="0"/>
        <cfvo type="num" val="0"/>
        <color rgb="00D8B4FE"/>
      </dataBar>
    </cfRule>
  </conditionalFormatting>
  <conditionalFormatting sqref="AG17:AG25">
    <cfRule type="dataBar" priority="8">
      <dataBar showValue="1">
        <cfvo type="num" val="0"/>
        <cfvo type="num" val="0"/>
        <color rgb="00D8B4FE"/>
      </dataBar>
    </cfRule>
  </conditionalFormatting>
  <conditionalFormatting sqref="AG30:AG34">
    <cfRule type="dataBar" priority="9">
      <dataBar showValue="1">
        <cfvo type="num" val="0"/>
        <cfvo type="num" val="0"/>
        <color rgb="00D8B4FE"/>
      </dataBar>
    </cfRule>
  </conditionalFormatting>
  <conditionalFormatting sqref="AQ7:AQ12">
    <cfRule type="dataBar" priority="10">
      <dataBar showValue="1">
        <cfvo type="num" val="0"/>
        <cfvo type="num" val="0"/>
        <color rgb="00D8B4FE"/>
      </dataBar>
    </cfRule>
  </conditionalFormatting>
  <conditionalFormatting sqref="AQ17:AQ25">
    <cfRule type="dataBar" priority="11">
      <dataBar showValue="1">
        <cfvo type="num" val="0"/>
        <cfvo type="num" val="0"/>
        <color rgb="00D8B4FE"/>
      </dataBar>
    </cfRule>
  </conditionalFormatting>
  <conditionalFormatting sqref="AQ30:AQ34">
    <cfRule type="dataBar" priority="12">
      <dataBar showValue="1">
        <cfvo type="num" val="0"/>
        <cfvo type="num" val="0"/>
        <color rgb="00D8B4FE"/>
      </dataBar>
    </cfRule>
  </conditionalFormatting>
  <conditionalFormatting sqref="BA7:BA12">
    <cfRule type="dataBar" priority="13">
      <dataBar showValue="1">
        <cfvo type="num" val="0"/>
        <cfvo type="num" val="0"/>
        <color rgb="00D8B4FE"/>
      </dataBar>
    </cfRule>
  </conditionalFormatting>
  <conditionalFormatting sqref="BA17:BA25">
    <cfRule type="dataBar" priority="14">
      <dataBar showValue="1">
        <cfvo type="num" val="0"/>
        <cfvo type="num" val="0"/>
        <color rgb="00D8B4FE"/>
      </dataBar>
    </cfRule>
  </conditionalFormatting>
  <conditionalFormatting sqref="BA30:BA34">
    <cfRule type="dataBar" priority="15">
      <dataBar showValue="1">
        <cfvo type="num" val="0"/>
        <cfvo type="num" val="0"/>
        <color rgb="00D8B4FE"/>
      </dataBar>
    </cfRule>
  </conditionalFormatting>
  <conditionalFormatting sqref="BQ7:BQ12">
    <cfRule type="dataBar" priority="16">
      <dataBar showValue="1">
        <cfvo type="num" val="0"/>
        <cfvo type="max"/>
        <color rgb="00B7E4C7"/>
      </dataBar>
    </cfRule>
  </conditionalFormatting>
  <conditionalFormatting sqref="BQ17:BQ25">
    <cfRule type="dataBar" priority="17">
      <dataBar showValue="1">
        <cfvo type="num" val="0"/>
        <cfvo type="max"/>
        <color rgb="00B7E4C7"/>
      </dataBar>
    </cfRule>
  </conditionalFormatting>
  <conditionalFormatting sqref="BQ30:BQ34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0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01.07.2026 — 20.07.2026</t>
        </is>
      </c>
    </row>
    <row r="3">
      <c r="A3" t="inlineStr">
        <is>
          <t>Дата контроля: 20.07.2026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1100961.7</v>
      </c>
    </row>
    <row r="7">
      <c r="A7" s="6" t="inlineStr">
        <is>
          <t>План суммы</t>
        </is>
      </c>
      <c r="B7" s="14" t="n">
        <v>2200000</v>
      </c>
    </row>
    <row r="8">
      <c r="A8" s="6" t="inlineStr">
        <is>
          <t>Выполнение суммы</t>
        </is>
      </c>
      <c r="B8" s="15" t="n">
        <v>0.5004371363636363</v>
      </c>
    </row>
    <row r="9">
      <c r="A9" s="6" t="inlineStr">
        <is>
          <t>Факт тренировок</t>
        </is>
      </c>
      <c r="B9" s="14" t="n">
        <v>1135</v>
      </c>
    </row>
    <row r="10">
      <c r="A10" s="6" t="inlineStr">
        <is>
          <t>План тренировок</t>
        </is>
      </c>
      <c r="B10" s="14" t="n">
        <v>2205</v>
      </c>
    </row>
    <row r="11">
      <c r="A11" s="6" t="inlineStr">
        <is>
          <t>Выполнение тренировок</t>
        </is>
      </c>
      <c r="B11" s="15" t="n">
        <v>0.5147392290249433</v>
      </c>
    </row>
    <row r="12">
      <c r="A12" s="6" t="inlineStr">
        <is>
          <t>Дней прошло</t>
        </is>
      </c>
      <c r="B12" s="14" t="inlineStr">
        <is>
          <t>20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1177</v>
      </c>
      <c r="C17" s="7" t="n">
        <v>649</v>
      </c>
      <c r="D17" s="17" t="n">
        <v>0.5514018691588785</v>
      </c>
      <c r="E17" s="7" t="n">
        <v>850000</v>
      </c>
      <c r="F17" s="7" t="n">
        <v>456332.5200000001</v>
      </c>
      <c r="G17" s="17" t="n">
        <v>0.5368617882352942</v>
      </c>
      <c r="H17" s="7" t="n">
        <v>707315.4060000001</v>
      </c>
      <c r="I17" s="7" t="n">
        <v>-393667.4799999999</v>
      </c>
    </row>
    <row r="18">
      <c r="A18" s="6" t="inlineStr">
        <is>
          <t>ТЗ</t>
        </is>
      </c>
      <c r="B18" s="7" t="n">
        <v>713</v>
      </c>
      <c r="C18" s="7" t="n">
        <v>301</v>
      </c>
      <c r="D18" s="17" t="n">
        <v>0.4221598877980365</v>
      </c>
      <c r="E18" s="7" t="n">
        <v>850000</v>
      </c>
      <c r="F18" s="7" t="n">
        <v>341699.43</v>
      </c>
      <c r="G18" s="17" t="n">
        <v>0.4019993294117647</v>
      </c>
      <c r="H18" s="7" t="n">
        <v>529634.1165</v>
      </c>
      <c r="I18" s="7" t="n">
        <v>-508300.57</v>
      </c>
    </row>
    <row r="19">
      <c r="A19" s="6" t="inlineStr">
        <is>
          <t>ГП</t>
        </is>
      </c>
      <c r="B19" s="7" t="n">
        <v>315</v>
      </c>
      <c r="C19" s="7" t="n">
        <v>185</v>
      </c>
      <c r="D19" s="17" t="n">
        <v>0.5873015873015873</v>
      </c>
      <c r="E19" s="7" t="n">
        <v>500000</v>
      </c>
      <c r="F19" s="7" t="n">
        <v>302929.75</v>
      </c>
      <c r="G19" s="17" t="n">
        <v>0.6058595</v>
      </c>
      <c r="H19" s="7" t="n">
        <v>469541.1125</v>
      </c>
      <c r="I19" s="7" t="n">
        <v>-197070.25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БАС</t>
        </is>
      </c>
      <c r="B25" s="6" t="inlineStr">
        <is>
          <t>Семененко Мария Георгиевна</t>
        </is>
      </c>
      <c r="C25" s="7" t="n">
        <v>93</v>
      </c>
      <c r="D25" s="7" t="n">
        <v>27</v>
      </c>
      <c r="E25" s="17" t="n">
        <v>0.2903225806451613</v>
      </c>
      <c r="F25" s="7" t="n">
        <v>103500</v>
      </c>
      <c r="G25" s="7" t="n">
        <v>29478.34</v>
      </c>
      <c r="H25" s="17" t="n">
        <v>0.2848148792270531</v>
      </c>
      <c r="I25" s="7" t="n">
        <v>45691.427</v>
      </c>
      <c r="J25" s="7" t="n">
        <v>-74021.66</v>
      </c>
    </row>
    <row r="26">
      <c r="A26" s="6" t="inlineStr">
        <is>
          <t>БАС</t>
        </is>
      </c>
      <c r="B26" s="6" t="inlineStr">
        <is>
          <t>Маслов Виктор Олегович</t>
        </is>
      </c>
      <c r="C26" s="7" t="n">
        <v>92</v>
      </c>
      <c r="D26" s="7" t="n">
        <v>32</v>
      </c>
      <c r="E26" s="17" t="n">
        <v>0.3478260869565217</v>
      </c>
      <c r="F26" s="7" t="n">
        <v>63900</v>
      </c>
      <c r="G26" s="7" t="n">
        <v>22240.1</v>
      </c>
      <c r="H26" s="17" t="n">
        <v>0.3480453834115806</v>
      </c>
      <c r="I26" s="7" t="n">
        <v>34472.15500000001</v>
      </c>
      <c r="J26" s="7" t="n">
        <v>-41659.89999999999</v>
      </c>
    </row>
    <row r="27">
      <c r="A27" s="6" t="inlineStr">
        <is>
          <t>БАС</t>
        </is>
      </c>
      <c r="B27" s="6" t="inlineStr">
        <is>
          <t>Фролова Варвара Ильинична</t>
        </is>
      </c>
      <c r="C27" s="7" t="n">
        <v>200</v>
      </c>
      <c r="D27" s="7" t="n">
        <v>93</v>
      </c>
      <c r="E27" s="17" t="n">
        <v>0.465</v>
      </c>
      <c r="F27" s="7" t="n">
        <v>143000</v>
      </c>
      <c r="G27" s="7" t="n">
        <v>51540</v>
      </c>
      <c r="H27" s="17" t="n">
        <v>0.3604195804195804</v>
      </c>
      <c r="I27" s="7" t="n">
        <v>79887</v>
      </c>
      <c r="J27" s="7" t="n">
        <v>-91460</v>
      </c>
    </row>
    <row r="28">
      <c r="A28" s="6" t="inlineStr">
        <is>
          <t>БАС</t>
        </is>
      </c>
      <c r="B28" s="6" t="inlineStr">
        <is>
          <t>Ларцева Лариса Викторовна</t>
        </is>
      </c>
      <c r="C28" s="7" t="n">
        <v>515</v>
      </c>
      <c r="D28" s="7" t="n">
        <v>252</v>
      </c>
      <c r="E28" s="17" t="n">
        <v>0.4893203883495146</v>
      </c>
      <c r="F28" s="7" t="n">
        <v>356400</v>
      </c>
      <c r="G28" s="7" t="n">
        <v>203514.08</v>
      </c>
      <c r="H28" s="17" t="n">
        <v>0.5710271604938272</v>
      </c>
      <c r="I28" s="7" t="n">
        <v>315446.824</v>
      </c>
      <c r="J28" s="7" t="n">
        <v>-152885.92</v>
      </c>
    </row>
    <row r="29">
      <c r="A29" s="6" t="inlineStr">
        <is>
          <t>БАС</t>
        </is>
      </c>
      <c r="B29" s="6" t="inlineStr">
        <is>
          <t>Ягонский Валерий Сергеевич</t>
        </is>
      </c>
      <c r="C29" s="7" t="n">
        <v>271</v>
      </c>
      <c r="D29" s="7" t="n">
        <v>241</v>
      </c>
      <c r="E29" s="17" t="n">
        <v>0.8892988929889298</v>
      </c>
      <c r="F29" s="7" t="n">
        <v>180300</v>
      </c>
      <c r="G29" s="7" t="n">
        <v>146640</v>
      </c>
      <c r="H29" s="17" t="n">
        <v>0.8133111480865225</v>
      </c>
      <c r="I29" s="7" t="n">
        <v>227292</v>
      </c>
      <c r="J29" s="7" t="n">
        <v>-33660</v>
      </c>
    </row>
    <row r="30">
      <c r="A30" s="6" t="inlineStr">
        <is>
          <t>БАС</t>
        </is>
      </c>
      <c r="B30" s="6" t="inlineStr">
        <is>
          <t>Боска Ляна Викторовна</t>
        </is>
      </c>
      <c r="C30" s="7" t="n">
        <v>6</v>
      </c>
      <c r="D30" s="7" t="n">
        <v>4</v>
      </c>
      <c r="E30" s="17" t="n">
        <v>0.6666666666666666</v>
      </c>
      <c r="F30" s="7" t="n">
        <v>2900</v>
      </c>
      <c r="G30" s="7" t="n">
        <v>2920</v>
      </c>
      <c r="H30" s="17" t="n">
        <v>1.006896551724138</v>
      </c>
      <c r="I30" s="7" t="n">
        <v>4526</v>
      </c>
      <c r="J30" s="7" t="n">
        <v>20</v>
      </c>
    </row>
    <row r="31">
      <c r="A31" s="6" t="inlineStr">
        <is>
          <t>ТЗ</t>
        </is>
      </c>
      <c r="B31" s="6" t="inlineStr">
        <is>
          <t>Козырев Марк Романович</t>
        </is>
      </c>
      <c r="C31" s="7" t="n">
        <v>32</v>
      </c>
      <c r="D31" s="7" t="n">
        <v>5</v>
      </c>
      <c r="E31" s="17" t="n">
        <v>0.15625</v>
      </c>
      <c r="F31" s="7" t="n">
        <v>35800</v>
      </c>
      <c r="G31" s="7" t="n">
        <v>5987</v>
      </c>
      <c r="H31" s="17" t="n">
        <v>0.1672346368715084</v>
      </c>
      <c r="I31" s="7" t="n">
        <v>9279.85</v>
      </c>
      <c r="J31" s="7" t="n">
        <v>-29813</v>
      </c>
    </row>
    <row r="32">
      <c r="A32" s="6" t="inlineStr">
        <is>
          <t>ТЗ</t>
        </is>
      </c>
      <c r="B32" s="6" t="inlineStr">
        <is>
          <t>Ондрак Елена Сергеевна</t>
        </is>
      </c>
      <c r="C32" s="7" t="n">
        <v>177</v>
      </c>
      <c r="D32" s="7" t="n">
        <v>56</v>
      </c>
      <c r="E32" s="17" t="n">
        <v>0.3163841807909605</v>
      </c>
      <c r="F32" s="7" t="n">
        <v>273300</v>
      </c>
      <c r="G32" s="7" t="n">
        <v>86039</v>
      </c>
      <c r="H32" s="17" t="n">
        <v>0.3148152213684596</v>
      </c>
      <c r="I32" s="7" t="n">
        <v>133360.45</v>
      </c>
      <c r="J32" s="7" t="n">
        <v>-187261</v>
      </c>
    </row>
    <row r="33">
      <c r="A33" s="6" t="inlineStr">
        <is>
          <t>ТЗ</t>
        </is>
      </c>
      <c r="B33" s="6" t="inlineStr">
        <is>
          <t>Сафенрейдер Алексей Сергеевич</t>
        </is>
      </c>
      <c r="C33" s="7" t="n">
        <v>44</v>
      </c>
      <c r="D33" s="7" t="n">
        <v>16</v>
      </c>
      <c r="E33" s="17" t="n">
        <v>0.3636363636363636</v>
      </c>
      <c r="F33" s="7" t="n">
        <v>47800</v>
      </c>
      <c r="G33" s="7" t="n">
        <v>16798</v>
      </c>
      <c r="H33" s="17" t="n">
        <v>0.3514225941422594</v>
      </c>
      <c r="I33" s="7" t="n">
        <v>26036.9</v>
      </c>
      <c r="J33" s="7" t="n">
        <v>-31002</v>
      </c>
    </row>
    <row r="34">
      <c r="A34" s="6" t="inlineStr">
        <is>
          <t>ТЗ</t>
        </is>
      </c>
      <c r="B34" s="6" t="inlineStr">
        <is>
          <t>Амельчаков Александр Андреевич</t>
        </is>
      </c>
      <c r="C34" s="7" t="n">
        <v>152</v>
      </c>
      <c r="D34" s="7" t="n">
        <v>62</v>
      </c>
      <c r="E34" s="17" t="n">
        <v>0.4078947368421053</v>
      </c>
      <c r="F34" s="7" t="n">
        <v>154000</v>
      </c>
      <c r="G34" s="7" t="n">
        <v>61180.33</v>
      </c>
      <c r="H34" s="17" t="n">
        <v>0.3972748701298701</v>
      </c>
      <c r="I34" s="7" t="n">
        <v>94829.51150000001</v>
      </c>
      <c r="J34" s="7" t="n">
        <v>-92819.67</v>
      </c>
    </row>
    <row r="35">
      <c r="A35" s="6" t="inlineStr">
        <is>
          <t>ТЗ</t>
        </is>
      </c>
      <c r="B35" s="6" t="inlineStr">
        <is>
          <t>Бойко Наталья Вячеславовна</t>
        </is>
      </c>
      <c r="C35" s="7" t="n">
        <v>85</v>
      </c>
      <c r="D35" s="7" t="n">
        <v>38</v>
      </c>
      <c r="E35" s="17" t="n">
        <v>0.4470588235294118</v>
      </c>
      <c r="F35" s="7" t="n">
        <v>113600</v>
      </c>
      <c r="G35" s="7" t="n">
        <v>48765.3</v>
      </c>
      <c r="H35" s="17" t="n">
        <v>0.4292720070422535</v>
      </c>
      <c r="I35" s="7" t="n">
        <v>75586.21500000001</v>
      </c>
      <c r="J35" s="7" t="n">
        <v>-64834.7</v>
      </c>
    </row>
    <row r="36">
      <c r="A36" s="6" t="inlineStr">
        <is>
          <t>ТЗ</t>
        </is>
      </c>
      <c r="B36" s="6" t="inlineStr">
        <is>
          <t>Карманов Павел Алексеевич</t>
        </is>
      </c>
      <c r="C36" s="7" t="n">
        <v>49</v>
      </c>
      <c r="D36" s="7" t="n">
        <v>28</v>
      </c>
      <c r="E36" s="17" t="n">
        <v>0.5714285714285714</v>
      </c>
      <c r="F36" s="7" t="n">
        <v>45700</v>
      </c>
      <c r="G36" s="7" t="n">
        <v>22740</v>
      </c>
      <c r="H36" s="17" t="n">
        <v>0.4975929978118162</v>
      </c>
      <c r="I36" s="7" t="n">
        <v>35247</v>
      </c>
      <c r="J36" s="7" t="n">
        <v>-22960</v>
      </c>
    </row>
    <row r="37">
      <c r="A37" s="6" t="inlineStr">
        <is>
          <t>ТЗ</t>
        </is>
      </c>
      <c r="B37" s="6" t="inlineStr">
        <is>
          <t>Чертыков Максим Васильевич</t>
        </is>
      </c>
      <c r="C37" s="7" t="n">
        <v>26</v>
      </c>
      <c r="D37" s="7" t="n">
        <v>12</v>
      </c>
      <c r="E37" s="17" t="n">
        <v>0.4615384615384616</v>
      </c>
      <c r="F37" s="7" t="n">
        <v>28900</v>
      </c>
      <c r="G37" s="7" t="n">
        <v>14532.5</v>
      </c>
      <c r="H37" s="17" t="n">
        <v>0.5028546712802768</v>
      </c>
      <c r="I37" s="7" t="n">
        <v>22525.375</v>
      </c>
      <c r="J37" s="7" t="n">
        <v>-14367.5</v>
      </c>
    </row>
    <row r="38">
      <c r="A38" s="6" t="inlineStr">
        <is>
          <t>ТЗ</t>
        </is>
      </c>
      <c r="B38" s="6" t="inlineStr">
        <is>
          <t>Рычков Евгений Викторович</t>
        </is>
      </c>
      <c r="C38" s="7" t="n">
        <v>117</v>
      </c>
      <c r="D38" s="7" t="n">
        <v>63</v>
      </c>
      <c r="E38" s="17" t="n">
        <v>0.5384615384615384</v>
      </c>
      <c r="F38" s="7" t="n">
        <v>110900</v>
      </c>
      <c r="G38" s="7" t="n">
        <v>61085.1</v>
      </c>
      <c r="H38" s="17" t="n">
        <v>0.5508124436429216</v>
      </c>
      <c r="I38" s="7" t="n">
        <v>94681.905</v>
      </c>
      <c r="J38" s="7" t="n">
        <v>-49814.9</v>
      </c>
    </row>
    <row r="39">
      <c r="A39" s="6" t="inlineStr">
        <is>
          <t>ТЗ</t>
        </is>
      </c>
      <c r="B39" s="6" t="inlineStr">
        <is>
          <t>Ефремова Анастасия Евгеньевна</t>
        </is>
      </c>
      <c r="C39" s="7" t="n">
        <v>31</v>
      </c>
      <c r="D39" s="7" t="n">
        <v>21</v>
      </c>
      <c r="E39" s="17" t="n">
        <v>0.6774193548387096</v>
      </c>
      <c r="F39" s="7" t="n">
        <v>40000</v>
      </c>
      <c r="G39" s="7" t="n">
        <v>24572.2</v>
      </c>
      <c r="H39" s="17" t="n">
        <v>0.614305</v>
      </c>
      <c r="I39" s="7" t="n">
        <v>38086.91</v>
      </c>
      <c r="J39" s="7" t="n">
        <v>-15427.8</v>
      </c>
    </row>
    <row r="40">
      <c r="A40" s="6" t="inlineStr">
        <is>
          <t>ГП</t>
        </is>
      </c>
      <c r="B40" s="6" t="inlineStr">
        <is>
          <t>Романов Валерий Валерьевич</t>
        </is>
      </c>
      <c r="C40" s="7" t="n">
        <v>4</v>
      </c>
      <c r="D40" s="7" t="n">
        <v>2</v>
      </c>
      <c r="E40" s="17" t="n">
        <v>0.5</v>
      </c>
      <c r="F40" s="7" t="n">
        <v>4900</v>
      </c>
      <c r="G40" s="7" t="n">
        <v>2460</v>
      </c>
      <c r="H40" s="17" t="n">
        <v>0.5020408163265306</v>
      </c>
      <c r="I40" s="7" t="n">
        <v>3813</v>
      </c>
      <c r="J40" s="7" t="n">
        <v>-2440</v>
      </c>
    </row>
    <row r="41">
      <c r="A41" s="6" t="inlineStr">
        <is>
          <t>ГП</t>
        </is>
      </c>
      <c r="B41" s="6" t="inlineStr">
        <is>
          <t>Вдовина Вера Юрьевна</t>
        </is>
      </c>
      <c r="C41" s="7" t="n">
        <v>122</v>
      </c>
      <c r="D41" s="7" t="n">
        <v>65</v>
      </c>
      <c r="E41" s="17" t="n">
        <v>0.5327868852459017</v>
      </c>
      <c r="F41" s="7" t="n">
        <v>221500</v>
      </c>
      <c r="G41" s="7" t="n">
        <v>119285</v>
      </c>
      <c r="H41" s="17" t="n">
        <v>0.5385327313769752</v>
      </c>
      <c r="I41" s="7" t="n">
        <v>184891.75</v>
      </c>
      <c r="J41" s="7" t="n">
        <v>-102215</v>
      </c>
    </row>
    <row r="42">
      <c r="A42" s="6" t="inlineStr">
        <is>
          <t>ГП</t>
        </is>
      </c>
      <c r="B42" s="6" t="inlineStr">
        <is>
          <t>Поминова Анна Анатольевна</t>
        </is>
      </c>
      <c r="C42" s="7" t="n">
        <v>28</v>
      </c>
      <c r="D42" s="7" t="n">
        <v>19</v>
      </c>
      <c r="E42" s="17" t="n">
        <v>0.6785714285714286</v>
      </c>
      <c r="F42" s="7" t="n">
        <v>34100</v>
      </c>
      <c r="G42" s="7" t="n">
        <v>21223.5</v>
      </c>
      <c r="H42" s="17" t="n">
        <v>0.6223900293255132</v>
      </c>
      <c r="I42" s="7" t="n">
        <v>32896.425</v>
      </c>
      <c r="J42" s="7" t="n">
        <v>-12876.5</v>
      </c>
    </row>
    <row r="43">
      <c r="A43" s="6" t="inlineStr">
        <is>
          <t>ГП</t>
        </is>
      </c>
      <c r="B43" s="6" t="inlineStr">
        <is>
          <t>Носонова Елена Валерьевна</t>
        </is>
      </c>
      <c r="C43" s="7" t="n">
        <v>68</v>
      </c>
      <c r="D43" s="7" t="n">
        <v>40</v>
      </c>
      <c r="E43" s="17" t="n">
        <v>0.5882352941176471</v>
      </c>
      <c r="F43" s="7" t="n">
        <v>122500</v>
      </c>
      <c r="G43" s="7" t="n">
        <v>79895</v>
      </c>
      <c r="H43" s="17" t="n">
        <v>0.6522040816326531</v>
      </c>
      <c r="I43" s="7" t="n">
        <v>123837.25</v>
      </c>
      <c r="J43" s="7" t="n">
        <v>-42605</v>
      </c>
    </row>
    <row r="44">
      <c r="A44" s="6" t="inlineStr">
        <is>
          <t>ГП</t>
        </is>
      </c>
      <c r="B44" s="6" t="inlineStr">
        <is>
          <t>Севрюк Наталья Фангаровна</t>
        </is>
      </c>
      <c r="C44" s="7" t="n">
        <v>93</v>
      </c>
      <c r="D44" s="7" t="n">
        <v>59</v>
      </c>
      <c r="E44" s="17" t="n">
        <v>0.6344086021505376</v>
      </c>
      <c r="F44" s="7" t="n">
        <v>117000</v>
      </c>
      <c r="G44" s="7" t="n">
        <v>80066.25</v>
      </c>
      <c r="H44" s="17" t="n">
        <v>0.6843269230769231</v>
      </c>
      <c r="I44" s="7" t="n">
        <v>124102.6875</v>
      </c>
      <c r="J44" s="7" t="n">
        <v>-36933.75</v>
      </c>
    </row>
    <row r="48">
      <c r="A48" s="16" t="inlineStr">
        <is>
          <t>Дорожная карта по дням</t>
        </is>
      </c>
    </row>
    <row r="49">
      <c r="A49" s="13" t="inlineStr">
        <is>
          <t>День</t>
        </is>
      </c>
      <c r="B49" s="13" t="inlineStr">
        <is>
          <t>Дата</t>
        </is>
      </c>
      <c r="C49" s="13" t="inlineStr">
        <is>
          <t>План ₽ накоп.</t>
        </is>
      </c>
      <c r="D49" s="13" t="inlineStr">
        <is>
          <t>Факт ₽ день</t>
        </is>
      </c>
      <c r="E49" s="13" t="inlineStr">
        <is>
          <t>Факт ₽ накоп.</t>
        </is>
      </c>
      <c r="F49" s="13" t="inlineStr">
        <is>
          <t>% ₽</t>
        </is>
      </c>
      <c r="G49" s="13" t="inlineStr">
        <is>
          <t>План трен. накоп.</t>
        </is>
      </c>
      <c r="H49" s="13" t="inlineStr">
        <is>
          <t>Факт трен. день</t>
        </is>
      </c>
      <c r="I49" s="13" t="inlineStr">
        <is>
          <t>Факт трен. накоп.</t>
        </is>
      </c>
      <c r="J49" s="13" t="inlineStr">
        <is>
          <t>% трен.</t>
        </is>
      </c>
    </row>
    <row r="50">
      <c r="A50" s="6" t="n">
        <v>1</v>
      </c>
      <c r="B50" s="6" t="inlineStr">
        <is>
          <t>01.07.2026</t>
        </is>
      </c>
      <c r="C50" s="7" t="n">
        <v>70967.74193548386</v>
      </c>
      <c r="D50" s="7" t="n">
        <v>96512.72</v>
      </c>
      <c r="E50" s="7" t="n">
        <v>96512.72</v>
      </c>
      <c r="F50" s="17" t="n">
        <v>1.359951963636364</v>
      </c>
      <c r="G50" s="7" t="n">
        <v>71.12903225806451</v>
      </c>
      <c r="H50" s="7" t="n">
        <v>81</v>
      </c>
      <c r="I50" s="7" t="n">
        <v>81</v>
      </c>
      <c r="J50" s="17" t="n">
        <v>1.138775510204082</v>
      </c>
    </row>
    <row r="51">
      <c r="A51" s="6" t="n">
        <v>2</v>
      </c>
      <c r="B51" s="6" t="inlineStr">
        <is>
          <t>02.07.2026</t>
        </is>
      </c>
      <c r="C51" s="7" t="n">
        <v>141935.4838709677</v>
      </c>
      <c r="D51" s="7" t="n">
        <v>90086.91</v>
      </c>
      <c r="E51" s="7" t="n">
        <v>186599.63</v>
      </c>
      <c r="F51" s="17" t="n">
        <v>1.314679211363637</v>
      </c>
      <c r="G51" s="7" t="n">
        <v>142.258064516129</v>
      </c>
      <c r="H51" s="7" t="n">
        <v>94</v>
      </c>
      <c r="I51" s="7" t="n">
        <v>175</v>
      </c>
      <c r="J51" s="17" t="n">
        <v>1.23015873015873</v>
      </c>
    </row>
    <row r="52">
      <c r="A52" s="6" t="n">
        <v>3</v>
      </c>
      <c r="B52" s="6" t="inlineStr">
        <is>
          <t>03.07.2026</t>
        </is>
      </c>
      <c r="C52" s="7" t="n">
        <v>212903.2258064516</v>
      </c>
      <c r="D52" s="7" t="n">
        <v>61247.7</v>
      </c>
      <c r="E52" s="7" t="n">
        <v>247847.33</v>
      </c>
      <c r="F52" s="17" t="n">
        <v>1.164131398484849</v>
      </c>
      <c r="G52" s="7" t="n">
        <v>213.3870967741935</v>
      </c>
      <c r="H52" s="7" t="n">
        <v>53</v>
      </c>
      <c r="I52" s="7" t="n">
        <v>228</v>
      </c>
      <c r="J52" s="17" t="n">
        <v>1.068480725623583</v>
      </c>
    </row>
    <row r="53">
      <c r="A53" s="6" t="n">
        <v>4</v>
      </c>
      <c r="B53" s="6" t="inlineStr">
        <is>
          <t>04.07.2026</t>
        </is>
      </c>
      <c r="C53" s="7" t="n">
        <v>283870.9677419355</v>
      </c>
      <c r="D53" s="7" t="n">
        <v>12498</v>
      </c>
      <c r="E53" s="7" t="n">
        <v>260345.33</v>
      </c>
      <c r="F53" s="17" t="n">
        <v>0.917125594318182</v>
      </c>
      <c r="G53" s="7" t="n">
        <v>284.516129032258</v>
      </c>
      <c r="H53" s="7" t="n">
        <v>13</v>
      </c>
      <c r="I53" s="7" t="n">
        <v>241</v>
      </c>
      <c r="J53" s="17" t="n">
        <v>0.8470521541950113</v>
      </c>
    </row>
    <row r="54">
      <c r="A54" s="6" t="n">
        <v>5</v>
      </c>
      <c r="B54" s="6" t="inlineStr">
        <is>
          <t>05.07.2026</t>
        </is>
      </c>
      <c r="C54" s="7" t="n">
        <v>354838.7096774193</v>
      </c>
      <c r="D54" s="7" t="n">
        <v>6515.75</v>
      </c>
      <c r="E54" s="7" t="n">
        <v>266861.08</v>
      </c>
      <c r="F54" s="17" t="n">
        <v>0.7520630436363637</v>
      </c>
      <c r="G54" s="7" t="n">
        <v>355.6451612903226</v>
      </c>
      <c r="H54" s="7" t="n">
        <v>5</v>
      </c>
      <c r="I54" s="7" t="n">
        <v>246</v>
      </c>
      <c r="J54" s="17" t="n">
        <v>0.6917006802721088</v>
      </c>
    </row>
    <row r="55">
      <c r="A55" s="6" t="n">
        <v>6</v>
      </c>
      <c r="B55" s="6" t="inlineStr">
        <is>
          <t>06.07.2026</t>
        </is>
      </c>
      <c r="C55" s="7" t="n">
        <v>425806.4516129032</v>
      </c>
      <c r="D55" s="7" t="n">
        <v>57796.32</v>
      </c>
      <c r="E55" s="7" t="n">
        <v>324657.4</v>
      </c>
      <c r="F55" s="17" t="n">
        <v>0.7624529848484849</v>
      </c>
      <c r="G55" s="7" t="n">
        <v>426.7741935483871</v>
      </c>
      <c r="H55" s="7" t="n">
        <v>63</v>
      </c>
      <c r="I55" s="7" t="n">
        <v>309</v>
      </c>
      <c r="J55" s="17" t="n">
        <v>0.7240362811791383</v>
      </c>
    </row>
    <row r="56">
      <c r="A56" s="6" t="n">
        <v>7</v>
      </c>
      <c r="B56" s="6" t="inlineStr">
        <is>
          <t>07.07.2026</t>
        </is>
      </c>
      <c r="C56" s="7" t="n">
        <v>496774.1935483871</v>
      </c>
      <c r="D56" s="7" t="n">
        <v>68969.64999999999</v>
      </c>
      <c r="E56" s="7" t="n">
        <v>393627.05</v>
      </c>
      <c r="F56" s="17" t="n">
        <v>0.7923661396103897</v>
      </c>
      <c r="G56" s="7" t="n">
        <v>497.9032258064516</v>
      </c>
      <c r="H56" s="7" t="n">
        <v>66</v>
      </c>
      <c r="I56" s="7" t="n">
        <v>375</v>
      </c>
      <c r="J56" s="17" t="n">
        <v>0.7531584062196307</v>
      </c>
    </row>
    <row r="57">
      <c r="A57" s="6" t="n">
        <v>8</v>
      </c>
      <c r="B57" s="6" t="inlineStr">
        <is>
          <t>08.07.2026</t>
        </is>
      </c>
      <c r="C57" s="7" t="n">
        <v>567741.9354838709</v>
      </c>
      <c r="D57" s="7" t="n">
        <v>77556.24000000001</v>
      </c>
      <c r="E57" s="7" t="n">
        <v>471183.29</v>
      </c>
      <c r="F57" s="17" t="n">
        <v>0.829925113068182</v>
      </c>
      <c r="G57" s="7" t="n">
        <v>569.0322580645161</v>
      </c>
      <c r="H57" s="7" t="n">
        <v>71</v>
      </c>
      <c r="I57" s="7" t="n">
        <v>446</v>
      </c>
      <c r="J57" s="17" t="n">
        <v>0.7837868480725624</v>
      </c>
    </row>
    <row r="58">
      <c r="A58" s="6" t="n">
        <v>9</v>
      </c>
      <c r="B58" s="6" t="inlineStr">
        <is>
          <t>09.07.2026</t>
        </is>
      </c>
      <c r="C58" s="7" t="n">
        <v>638709.6774193548</v>
      </c>
      <c r="D58" s="7" t="n">
        <v>59708.66</v>
      </c>
      <c r="E58" s="7" t="n">
        <v>530891.9500000001</v>
      </c>
      <c r="F58" s="17" t="n">
        <v>0.8311944671717173</v>
      </c>
      <c r="G58" s="7" t="n">
        <v>640.1612903225806</v>
      </c>
      <c r="H58" s="7" t="n">
        <v>53</v>
      </c>
      <c r="I58" s="7" t="n">
        <v>499</v>
      </c>
      <c r="J58" s="17" t="n">
        <v>0.7794910556815319</v>
      </c>
    </row>
    <row r="59">
      <c r="A59" s="6" t="n">
        <v>10</v>
      </c>
      <c r="B59" s="6" t="inlineStr">
        <is>
          <t>10.07.2026</t>
        </is>
      </c>
      <c r="C59" s="7" t="n">
        <v>709677.4193548387</v>
      </c>
      <c r="D59" s="7" t="n">
        <v>62271.45</v>
      </c>
      <c r="E59" s="7" t="n">
        <v>593163.4</v>
      </c>
      <c r="F59" s="17" t="n">
        <v>0.8358211545454546</v>
      </c>
      <c r="G59" s="7" t="n">
        <v>711.2903225806451</v>
      </c>
      <c r="H59" s="7" t="n">
        <v>49</v>
      </c>
      <c r="I59" s="7" t="n">
        <v>548</v>
      </c>
      <c r="J59" s="17" t="n">
        <v>0.7704308390022676</v>
      </c>
    </row>
    <row r="60">
      <c r="A60" s="6" t="n">
        <v>11</v>
      </c>
      <c r="B60" s="6" t="inlineStr">
        <is>
          <t>11.07.2026</t>
        </is>
      </c>
      <c r="C60" s="7" t="n">
        <v>780645.1612903225</v>
      </c>
      <c r="D60" s="7" t="n">
        <v>17411.5</v>
      </c>
      <c r="E60" s="7" t="n">
        <v>610574.9</v>
      </c>
      <c r="F60" s="17" t="n">
        <v>0.7821414008264463</v>
      </c>
      <c r="G60" s="7" t="n">
        <v>782.4193548387096</v>
      </c>
      <c r="H60" s="7" t="n">
        <v>16</v>
      </c>
      <c r="I60" s="7" t="n">
        <v>564</v>
      </c>
      <c r="J60" s="17" t="n">
        <v>0.7208410636982066</v>
      </c>
    </row>
    <row r="61">
      <c r="A61" s="6" t="n">
        <v>12</v>
      </c>
      <c r="B61" s="6" t="inlineStr">
        <is>
          <t>12.07.2026</t>
        </is>
      </c>
      <c r="C61" s="7" t="n">
        <v>851612.9032258064</v>
      </c>
      <c r="D61" s="7" t="n">
        <v>3707</v>
      </c>
      <c r="E61" s="7" t="n">
        <v>614281.9</v>
      </c>
      <c r="F61" s="17" t="n">
        <v>0.7213158674242425</v>
      </c>
      <c r="G61" s="7" t="n">
        <v>853.5483870967741</v>
      </c>
      <c r="H61" s="7" t="n">
        <v>3</v>
      </c>
      <c r="I61" s="7" t="n">
        <v>567</v>
      </c>
      <c r="J61" s="17" t="n">
        <v>0.6642857142857144</v>
      </c>
    </row>
    <row r="62">
      <c r="A62" s="6" t="n">
        <v>13</v>
      </c>
      <c r="B62" s="6" t="inlineStr">
        <is>
          <t>13.07.2026</t>
        </is>
      </c>
      <c r="C62" s="7" t="n">
        <v>922580.6451612903</v>
      </c>
      <c r="D62" s="7" t="n">
        <v>69075.99000000001</v>
      </c>
      <c r="E62" s="7" t="n">
        <v>683357.89</v>
      </c>
      <c r="F62" s="17" t="n">
        <v>0.7407026080419581</v>
      </c>
      <c r="G62" s="7" t="n">
        <v>924.6774193548387</v>
      </c>
      <c r="H62" s="7" t="n">
        <v>66</v>
      </c>
      <c r="I62" s="7" t="n">
        <v>633</v>
      </c>
      <c r="J62" s="17" t="n">
        <v>0.6845630559916275</v>
      </c>
    </row>
    <row r="63">
      <c r="A63" s="6" t="n">
        <v>14</v>
      </c>
      <c r="B63" s="6" t="inlineStr">
        <is>
          <t>14.07.2026</t>
        </is>
      </c>
      <c r="C63" s="7" t="n">
        <v>993548.3870967742</v>
      </c>
      <c r="D63" s="7" t="n">
        <v>59998.17</v>
      </c>
      <c r="E63" s="7" t="n">
        <v>743356.0600000001</v>
      </c>
      <c r="F63" s="17" t="n">
        <v>0.7481830474025974</v>
      </c>
      <c r="G63" s="7" t="n">
        <v>995.8064516129032</v>
      </c>
      <c r="H63" s="7" t="n">
        <v>48</v>
      </c>
      <c r="I63" s="7" t="n">
        <v>681</v>
      </c>
      <c r="J63" s="17" t="n">
        <v>0.6838678328474247</v>
      </c>
    </row>
    <row r="64">
      <c r="A64" s="6" t="n">
        <v>15</v>
      </c>
      <c r="B64" s="6" t="inlineStr">
        <is>
          <t>15.07.2026</t>
        </is>
      </c>
      <c r="C64" s="7" t="n">
        <v>1064516.129032258</v>
      </c>
      <c r="D64" s="7" t="n">
        <v>71444.59</v>
      </c>
      <c r="E64" s="7" t="n">
        <v>814800.65</v>
      </c>
      <c r="F64" s="17" t="n">
        <v>0.7654187924242424</v>
      </c>
      <c r="G64" s="7" t="n">
        <v>1066.935483870968</v>
      </c>
      <c r="H64" s="7" t="n">
        <v>62</v>
      </c>
      <c r="I64" s="7" t="n">
        <v>743</v>
      </c>
      <c r="J64" s="17" t="n">
        <v>0.696386999244142</v>
      </c>
    </row>
    <row r="65">
      <c r="A65" s="6" t="n">
        <v>16</v>
      </c>
      <c r="B65" s="6" t="inlineStr">
        <is>
          <t>16.07.2026</t>
        </is>
      </c>
      <c r="C65" s="7" t="n">
        <v>1135483.870967742</v>
      </c>
      <c r="D65" s="7" t="n">
        <v>61931.75</v>
      </c>
      <c r="E65" s="7" t="n">
        <v>876732.4</v>
      </c>
      <c r="F65" s="17" t="n">
        <v>0.7721222840909092</v>
      </c>
      <c r="G65" s="7" t="n">
        <v>1138.064516129032</v>
      </c>
      <c r="H65" s="7" t="n">
        <v>53</v>
      </c>
      <c r="I65" s="7" t="n">
        <v>796</v>
      </c>
      <c r="J65" s="17" t="n">
        <v>0.6994331065759638</v>
      </c>
    </row>
    <row r="66">
      <c r="A66" s="6" t="n">
        <v>17</v>
      </c>
      <c r="B66" s="6" t="inlineStr">
        <is>
          <t>17.07.2026</t>
        </is>
      </c>
      <c r="C66" s="7" t="n">
        <v>1206451.612903226</v>
      </c>
      <c r="D66" s="7" t="n">
        <v>61159.7</v>
      </c>
      <c r="E66" s="7" t="n">
        <v>937892.1</v>
      </c>
      <c r="F66" s="17" t="n">
        <v>0.7773971951871659</v>
      </c>
      <c r="G66" s="7" t="n">
        <v>1209.193548387097</v>
      </c>
      <c r="H66" s="7" t="n">
        <v>48</v>
      </c>
      <c r="I66" s="7" t="n">
        <v>844</v>
      </c>
      <c r="J66" s="17" t="n">
        <v>0.6979858610110711</v>
      </c>
    </row>
    <row r="67">
      <c r="A67" s="6" t="n">
        <v>18</v>
      </c>
      <c r="B67" s="6" t="inlineStr">
        <is>
          <t>18.07.2026</t>
        </is>
      </c>
      <c r="C67" s="7" t="n">
        <v>1277419.35483871</v>
      </c>
      <c r="D67" s="7" t="n">
        <v>11004.6</v>
      </c>
      <c r="E67" s="7" t="n">
        <v>948896.7</v>
      </c>
      <c r="F67" s="17" t="n">
        <v>0.7428231742424243</v>
      </c>
      <c r="G67" s="7" t="n">
        <v>1280.322580645161</v>
      </c>
      <c r="H67" s="7" t="n">
        <v>8</v>
      </c>
      <c r="I67" s="7" t="n">
        <v>852</v>
      </c>
      <c r="J67" s="17" t="n">
        <v>0.6654572940287227</v>
      </c>
    </row>
    <row r="68">
      <c r="A68" s="6" t="n">
        <v>19</v>
      </c>
      <c r="B68" s="6" t="inlineStr">
        <is>
          <t>19.07.2026</t>
        </is>
      </c>
      <c r="C68" s="7" t="n">
        <v>1348387.096774193</v>
      </c>
      <c r="D68" s="7" t="n">
        <v>112284</v>
      </c>
      <c r="E68" s="7" t="n">
        <v>1061180.7</v>
      </c>
      <c r="F68" s="17" t="n">
        <v>0.7870000406698565</v>
      </c>
      <c r="G68" s="7" t="n">
        <v>1351.451612903226</v>
      </c>
      <c r="H68" s="7" t="n">
        <v>230</v>
      </c>
      <c r="I68" s="7" t="n">
        <v>1082</v>
      </c>
      <c r="J68" s="17" t="n">
        <v>0.8006205991168397</v>
      </c>
    </row>
    <row r="69">
      <c r="A69" s="6" t="n">
        <v>20</v>
      </c>
      <c r="B69" s="6" t="inlineStr">
        <is>
          <t>20.07.2026</t>
        </is>
      </c>
      <c r="C69" s="7" t="n">
        <v>1419354.838709677</v>
      </c>
      <c r="D69" s="7" t="n">
        <v>39781</v>
      </c>
      <c r="E69" s="7" t="n">
        <v>1100961.7</v>
      </c>
      <c r="F69" s="17" t="n">
        <v>0.7756775613636364</v>
      </c>
      <c r="G69" s="7" t="n">
        <v>1422.58064516129</v>
      </c>
      <c r="H69" s="7" t="n">
        <v>53</v>
      </c>
      <c r="I69" s="7" t="n">
        <v>1135</v>
      </c>
      <c r="J69" s="17" t="n">
        <v>0.7978458049886622</v>
      </c>
    </row>
    <row r="70">
      <c r="A70" s="6" t="n">
        <v>21</v>
      </c>
      <c r="B70" s="6" t="inlineStr">
        <is>
          <t>21.07.2026</t>
        </is>
      </c>
      <c r="C70" s="7" t="n">
        <v>1490322.580645161</v>
      </c>
      <c r="D70" s="7" t="n">
        <v>0</v>
      </c>
      <c r="E70" s="7" t="n">
        <v>1100961.7</v>
      </c>
      <c r="F70" s="17" t="n">
        <v>0.7387405346320346</v>
      </c>
      <c r="G70" s="7" t="n">
        <v>1493.709677419355</v>
      </c>
      <c r="H70" s="7" t="n">
        <v>0</v>
      </c>
      <c r="I70" s="7" t="n">
        <v>1135</v>
      </c>
      <c r="J70" s="17" t="n">
        <v>0.7598531476082496</v>
      </c>
    </row>
    <row r="71">
      <c r="A71" s="6" t="n">
        <v>22</v>
      </c>
      <c r="B71" s="6" t="inlineStr">
        <is>
          <t>22.07.2026</t>
        </is>
      </c>
      <c r="C71" s="7" t="n">
        <v>1561290.322580645</v>
      </c>
      <c r="D71" s="7" t="n">
        <v>0</v>
      </c>
      <c r="E71" s="7" t="n">
        <v>1100961.7</v>
      </c>
      <c r="F71" s="17" t="n">
        <v>0.7051614194214876</v>
      </c>
      <c r="G71" s="7" t="n">
        <v>1564.838709677419</v>
      </c>
      <c r="H71" s="7" t="n">
        <v>0</v>
      </c>
      <c r="I71" s="7" t="n">
        <v>1135</v>
      </c>
      <c r="J71" s="17" t="n">
        <v>0.7253143681715111</v>
      </c>
    </row>
    <row r="72">
      <c r="A72" s="6" t="n">
        <v>23</v>
      </c>
      <c r="B72" s="6" t="inlineStr">
        <is>
          <t>23.07.2026</t>
        </is>
      </c>
      <c r="C72" s="7" t="n">
        <v>1632258.064516129</v>
      </c>
      <c r="D72" s="7" t="n">
        <v>0</v>
      </c>
      <c r="E72" s="7" t="n">
        <v>1100961.7</v>
      </c>
      <c r="F72" s="17" t="n">
        <v>0.6745022272727272</v>
      </c>
      <c r="G72" s="7" t="n">
        <v>1635.967741935484</v>
      </c>
      <c r="H72" s="7" t="n">
        <v>0</v>
      </c>
      <c r="I72" s="7" t="n">
        <v>1135</v>
      </c>
      <c r="J72" s="17" t="n">
        <v>0.6937789608597061</v>
      </c>
    </row>
    <row r="73">
      <c r="A73" s="6" t="n">
        <v>24</v>
      </c>
      <c r="B73" s="6" t="inlineStr">
        <is>
          <t>24.07.2026</t>
        </is>
      </c>
      <c r="C73" s="7" t="n">
        <v>1703225.806451613</v>
      </c>
      <c r="D73" s="7" t="n">
        <v>0</v>
      </c>
      <c r="E73" s="7" t="n">
        <v>1100961.7</v>
      </c>
      <c r="F73" s="17" t="n">
        <v>0.6463979678030303</v>
      </c>
      <c r="G73" s="7" t="n">
        <v>1707.096774193548</v>
      </c>
      <c r="H73" s="7" t="n">
        <v>0</v>
      </c>
      <c r="I73" s="7" t="n">
        <v>1135</v>
      </c>
      <c r="J73" s="17" t="n">
        <v>0.6648715041572185</v>
      </c>
    </row>
    <row r="74">
      <c r="A74" s="6" t="n">
        <v>25</v>
      </c>
      <c r="B74" s="6" t="inlineStr">
        <is>
          <t>25.07.2026</t>
        </is>
      </c>
      <c r="C74" s="7" t="n">
        <v>1774193.548387097</v>
      </c>
      <c r="D74" s="7" t="n">
        <v>0</v>
      </c>
      <c r="E74" s="7" t="n">
        <v>1100961.7</v>
      </c>
      <c r="F74" s="17" t="n">
        <v>0.620542049090909</v>
      </c>
      <c r="G74" s="7" t="n">
        <v>1778.225806451613</v>
      </c>
      <c r="H74" s="7" t="n">
        <v>0</v>
      </c>
      <c r="I74" s="7" t="n">
        <v>1135</v>
      </c>
      <c r="J74" s="17" t="n">
        <v>0.6382766439909296</v>
      </c>
    </row>
    <row r="75">
      <c r="A75" s="6" t="n">
        <v>26</v>
      </c>
      <c r="B75" s="6" t="inlineStr">
        <is>
          <t>26.07.2026</t>
        </is>
      </c>
      <c r="C75" s="7" t="n">
        <v>1845161.290322581</v>
      </c>
      <c r="D75" s="7" t="n">
        <v>0</v>
      </c>
      <c r="E75" s="7" t="n">
        <v>1100961.7</v>
      </c>
      <c r="F75" s="17" t="n">
        <v>0.5966750472027972</v>
      </c>
      <c r="G75" s="7" t="n">
        <v>1849.354838709677</v>
      </c>
      <c r="H75" s="7" t="n">
        <v>0</v>
      </c>
      <c r="I75" s="7" t="n">
        <v>1135</v>
      </c>
      <c r="J75" s="17" t="n">
        <v>0.6137275422989709</v>
      </c>
    </row>
    <row r="76">
      <c r="A76" s="6" t="n">
        <v>27</v>
      </c>
      <c r="B76" s="6" t="inlineStr">
        <is>
          <t>27.07.2026</t>
        </is>
      </c>
      <c r="C76" s="7" t="n">
        <v>1916129.032258064</v>
      </c>
      <c r="D76" s="7" t="n">
        <v>0</v>
      </c>
      <c r="E76" s="7" t="n">
        <v>1100961.7</v>
      </c>
      <c r="F76" s="17" t="n">
        <v>0.5745759713804713</v>
      </c>
      <c r="G76" s="7" t="n">
        <v>1920.483870967742</v>
      </c>
      <c r="H76" s="7" t="n">
        <v>0</v>
      </c>
      <c r="I76" s="7" t="n">
        <v>1135</v>
      </c>
      <c r="J76" s="17" t="n">
        <v>0.5909968925841942</v>
      </c>
    </row>
    <row r="77">
      <c r="A77" s="6" t="n">
        <v>28</v>
      </c>
      <c r="B77" s="6" t="inlineStr">
        <is>
          <t>28.07.2026</t>
        </is>
      </c>
      <c r="C77" s="7" t="n">
        <v>1987096.774193548</v>
      </c>
      <c r="D77" s="7" t="n">
        <v>0</v>
      </c>
      <c r="E77" s="7" t="n">
        <v>1100961.7</v>
      </c>
      <c r="F77" s="17" t="n">
        <v>0.5540554009740259</v>
      </c>
      <c r="G77" s="7" t="n">
        <v>1991.612903225806</v>
      </c>
      <c r="H77" s="7" t="n">
        <v>0</v>
      </c>
      <c r="I77" s="7" t="n">
        <v>1135</v>
      </c>
      <c r="J77" s="17" t="n">
        <v>0.5698898607061873</v>
      </c>
    </row>
    <row r="78">
      <c r="A78" s="6" t="n">
        <v>29</v>
      </c>
      <c r="B78" s="6" t="inlineStr">
        <is>
          <t>29.07.2026</t>
        </is>
      </c>
      <c r="C78" s="7" t="n">
        <v>2058064.516129032</v>
      </c>
      <c r="D78" s="7" t="n">
        <v>0</v>
      </c>
      <c r="E78" s="7" t="n">
        <v>1100961.7</v>
      </c>
      <c r="F78" s="17" t="n">
        <v>0.5349500423197492</v>
      </c>
      <c r="G78" s="7" t="n">
        <v>2062.741935483871</v>
      </c>
      <c r="H78" s="7" t="n">
        <v>0</v>
      </c>
      <c r="I78" s="7" t="n">
        <v>1135</v>
      </c>
      <c r="J78" s="17" t="n">
        <v>0.5502384861990773</v>
      </c>
    </row>
    <row r="79">
      <c r="A79" s="6" t="n">
        <v>30</v>
      </c>
      <c r="B79" s="6" t="inlineStr">
        <is>
          <t>30.07.2026</t>
        </is>
      </c>
      <c r="C79" s="7" t="n">
        <v>2129032.258064516</v>
      </c>
      <c r="D79" s="7" t="n">
        <v>0</v>
      </c>
      <c r="E79" s="7" t="n">
        <v>1100961.7</v>
      </c>
      <c r="F79" s="17" t="n">
        <v>0.5171183742424241</v>
      </c>
      <c r="G79" s="7" t="n">
        <v>2133.870967741936</v>
      </c>
      <c r="H79" s="7" t="n">
        <v>0</v>
      </c>
      <c r="I79" s="7" t="n">
        <v>1135</v>
      </c>
      <c r="J79" s="17" t="n">
        <v>0.5318972033257747</v>
      </c>
    </row>
    <row r="80">
      <c r="A80" s="6" t="n">
        <v>31</v>
      </c>
      <c r="B80" s="6" t="inlineStr">
        <is>
          <t>31.07.2026</t>
        </is>
      </c>
      <c r="C80" s="7" t="n">
        <v>2200000</v>
      </c>
      <c r="D80" s="7" t="n">
        <v>0</v>
      </c>
      <c r="E80" s="7" t="n">
        <v>1100961.7</v>
      </c>
      <c r="F80" s="17" t="n">
        <v>0.5004371363636363</v>
      </c>
      <c r="G80" s="7" t="n">
        <v>2205</v>
      </c>
      <c r="H80" s="7" t="n">
        <v>0</v>
      </c>
      <c r="I80" s="7" t="n">
        <v>1135</v>
      </c>
      <c r="J80" s="17" t="n">
        <v>0.5147392290249433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4">
    <cfRule type="dataBar" priority="5">
      <dataBar showValue="1">
        <cfvo type="num" val="0"/>
        <cfvo type="num" val="1"/>
        <color rgb="00B7E4C7"/>
      </dataBar>
    </cfRule>
  </conditionalFormatting>
  <conditionalFormatting sqref="H25:H44">
    <cfRule type="dataBar" priority="5">
      <dataBar showValue="1">
        <cfvo type="num" val="0"/>
        <cfvo type="num" val="1"/>
        <color rgb="00B7E4C7"/>
      </dataBar>
    </cfRule>
  </conditionalFormatting>
  <conditionalFormatting sqref="F50:F80">
    <cfRule type="dataBar" priority="7">
      <dataBar showValue="1">
        <cfvo type="num" val="0"/>
        <cfvo type="num" val="1"/>
        <color rgb="00B7E4C7"/>
      </dataBar>
    </cfRule>
  </conditionalFormatting>
  <conditionalFormatting sqref="J50:J80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2026-07-20T06:42:19Z</dcterms:created>
  <dcterms:modified xsi:type="dcterms:W3CDTF">2026-07-20T06:42:19Z</dcterms:modified>
</cp:coreProperties>
</file>